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حسابداری صندوق ها\Gonbad Mina mokhtalet damavand\عملیات حسابداری\گزارش پرتفوی\1401\اردیبهشت\"/>
    </mc:Choice>
  </mc:AlternateContent>
  <xr:revisionPtr revIDLastSave="0" documentId="13_ncr:1_{AF3C6531-1F89-410E-8E41-7C5ECC039BDA}" xr6:coauthVersionLast="36" xr6:coauthVersionMax="36" xr10:uidLastSave="{00000000-0000-0000-0000-000000000000}"/>
  <bookViews>
    <workbookView xWindow="0" yWindow="0" windowWidth="28800" windowHeight="11625" activeTab="11" xr2:uid="{00000000-000D-0000-FFFF-FFFF00000000}"/>
  </bookViews>
  <sheets>
    <sheet name="0" sheetId="1" r:id="rId1"/>
    <sheet name="1" sheetId="2" r:id="rId2"/>
    <sheet name="3" sheetId="4" r:id="rId3"/>
    <sheet name="5" sheetId="6" r:id="rId4"/>
    <sheet name="7" sheetId="8" r:id="rId5"/>
    <sheet name="9" sheetId="10" r:id="rId6"/>
    <sheet name="10" sheetId="11" r:id="rId7"/>
    <sheet name="11" sheetId="12" r:id="rId8"/>
    <sheet name="12" sheetId="13" r:id="rId9"/>
    <sheet name="13" sheetId="14" r:id="rId10"/>
    <sheet name="14" sheetId="15" r:id="rId11"/>
    <sheet name="15" sheetId="16" r:id="rId12"/>
  </sheets>
  <definedNames>
    <definedName name="_xlnm._FilterDatabase" localSheetId="1" hidden="1">'1'!$A$10:$W$32</definedName>
    <definedName name="_xlnm.Print_Area" localSheetId="1">'1'!$A$1:$W$33</definedName>
  </definedNames>
  <calcPr calcId="191029"/>
</workbook>
</file>

<file path=xl/calcChain.xml><?xml version="1.0" encoding="utf-8"?>
<calcChain xmlns="http://schemas.openxmlformats.org/spreadsheetml/2006/main">
  <c r="U30" i="13" l="1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9" i="13"/>
  <c r="K30" i="13"/>
  <c r="K2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9" i="13"/>
  <c r="I12" i="8"/>
  <c r="I9" i="8"/>
  <c r="I10" i="8"/>
  <c r="I11" i="8"/>
  <c r="I8" i="8"/>
  <c r="G12" i="8"/>
  <c r="G9" i="8"/>
  <c r="G10" i="8"/>
  <c r="G11" i="8"/>
  <c r="G8" i="8"/>
  <c r="S14" i="6"/>
  <c r="S10" i="6"/>
  <c r="S11" i="6"/>
  <c r="S12" i="6"/>
  <c r="S13" i="6"/>
  <c r="S9" i="6"/>
  <c r="AI10" i="4"/>
  <c r="W32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11" i="2"/>
  <c r="E10" i="16"/>
  <c r="C10" i="16"/>
  <c r="I13" i="15"/>
  <c r="E13" i="15"/>
  <c r="Q10" i="14"/>
  <c r="O10" i="14"/>
  <c r="M10" i="14"/>
  <c r="K10" i="14"/>
  <c r="I10" i="14"/>
  <c r="G10" i="14"/>
  <c r="E10" i="14"/>
  <c r="C10" i="14"/>
  <c r="S30" i="13"/>
  <c r="Q30" i="13"/>
  <c r="O30" i="13"/>
  <c r="M30" i="13"/>
  <c r="I30" i="13"/>
  <c r="G30" i="13"/>
  <c r="E30" i="13"/>
  <c r="C30" i="13"/>
  <c r="Q31" i="12"/>
  <c r="O31" i="12"/>
  <c r="M31" i="12"/>
  <c r="K31" i="12"/>
  <c r="I31" i="12"/>
  <c r="G31" i="12"/>
  <c r="E31" i="12"/>
  <c r="C31" i="12"/>
  <c r="Q11" i="11"/>
  <c r="O11" i="11"/>
  <c r="M11" i="11"/>
  <c r="K11" i="11"/>
  <c r="I11" i="11"/>
  <c r="G11" i="11"/>
  <c r="E11" i="11"/>
  <c r="C11" i="11"/>
  <c r="S14" i="10"/>
  <c r="Q14" i="10"/>
  <c r="O14" i="10"/>
  <c r="M14" i="10"/>
  <c r="K14" i="10"/>
  <c r="I14" i="10"/>
  <c r="E12" i="8"/>
  <c r="Q14" i="6"/>
  <c r="O14" i="6"/>
  <c r="M14" i="6"/>
  <c r="K14" i="6"/>
  <c r="AI11" i="4"/>
  <c r="AG11" i="4"/>
  <c r="AE11" i="4"/>
  <c r="AC11" i="4"/>
  <c r="AA11" i="4"/>
  <c r="Y11" i="4"/>
  <c r="X11" i="4"/>
  <c r="V11" i="4"/>
  <c r="U11" i="4"/>
  <c r="S11" i="4"/>
  <c r="Q11" i="4"/>
  <c r="O11" i="4"/>
  <c r="U32" i="2"/>
  <c r="S32" i="2"/>
  <c r="Q32" i="2"/>
  <c r="O32" i="2"/>
  <c r="M32" i="2"/>
  <c r="L32" i="2"/>
  <c r="J32" i="2"/>
  <c r="I32" i="2"/>
  <c r="G32" i="2"/>
  <c r="E32" i="2"/>
  <c r="C32" i="2"/>
</calcChain>
</file>

<file path=xl/sharedStrings.xml><?xml version="1.0" encoding="utf-8"?>
<sst xmlns="http://schemas.openxmlformats.org/spreadsheetml/2006/main" count="329" uniqueCount="154">
  <si>
    <t>‫قابل معامله گنبد مینای دماوند</t>
  </si>
  <si>
    <t>‫صورت وضعیت پورتفوی</t>
  </si>
  <si>
    <t>‫برای ماه منتهی به 1401/02/31</t>
  </si>
  <si>
    <t>‫1- سرمایه گذاری ها</t>
  </si>
  <si>
    <t>‫1-1- سرمایه گذاری در سهام و حق تقدم سهام</t>
  </si>
  <si>
    <t>‫1401/01/31</t>
  </si>
  <si>
    <t>‫تغییرات طی دوره</t>
  </si>
  <si>
    <t>‫1401/02/31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</si>
  <si>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</si>
  <si>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</si>
  <si>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</si>
  <si>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</si>
  <si>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</si>
  <si>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</si>
  <si>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</si>
  <si>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</si>
  <si>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</si>
  <si>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‫ارتباطات سیار</t>
  </si>
  <si>
    <t>‫تامين سرمايه دماوند- (نماد قدیمی حذف شده)</t>
  </si>
  <si>
    <t>‫تامين ماسه</t>
  </si>
  <si>
    <t>‫تولید برق دماوند</t>
  </si>
  <si>
    <t>‫خاك چيني</t>
  </si>
  <si>
    <t>‫زغال سنگ پروده طبس</t>
  </si>
  <si>
    <t>‫سرمايه گذاري سايپا</t>
  </si>
  <si>
    <t>‫سرمايه گذاري سيمان تامين</t>
  </si>
  <si>
    <t>‫سيمان آبيك</t>
  </si>
  <si>
    <t>‫صنعتي زر ماكارون</t>
  </si>
  <si>
    <t>‫فرابورس  ایران</t>
  </si>
  <si>
    <t>‫فولاد مباركه</t>
  </si>
  <si>
    <t>‫كاشي الوند</t>
  </si>
  <si>
    <t>‫ملي مس</t>
  </si>
  <si>
    <t>‫مواداوليه داروپخش</t>
  </si>
  <si>
    <t>‫نفت بندر عباس</t>
  </si>
  <si>
    <t>‫نفت تهران</t>
  </si>
  <si>
    <t>‫پاکدیس</t>
  </si>
  <si>
    <t>‫پتروشيمي تندگويان</t>
  </si>
  <si>
    <t>‫پويا زركان آق دره</t>
  </si>
  <si>
    <t>‫چادرملو</t>
  </si>
  <si>
    <t>‫جمع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</si>
  <si>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</si>
  <si>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</si>
  <si>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</si>
  <si>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</si>
  <si>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</si>
  <si>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</si>
  <si>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</si>
  <si>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</si>
  <si>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</si>
  <si>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</si>
  <si>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غديرايرانيان14050114</t>
  </si>
  <si>
    <t>‫بلی</t>
  </si>
  <si>
    <t>‫فرابورس</t>
  </si>
  <si>
    <t>‫1401/01/14</t>
  </si>
  <si>
    <t>‫1405/01/14</t>
  </si>
  <si>
    <t>‫18.5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</si>
  <si>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</si>
  <si>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</si>
  <si>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</si>
  <si>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</si>
  <si>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</si>
  <si>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</si>
  <si>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</si>
  <si>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</si>
  <si>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</si>
  <si>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</si>
  <si>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دي</t>
  </si>
  <si>
    <t>‫0105684479006</t>
  </si>
  <si>
    <t>‫جاري</t>
  </si>
  <si>
    <t>‫1400/09/27</t>
  </si>
  <si>
    <t>‫0</t>
  </si>
  <si>
    <t>‫0405689082007</t>
  </si>
  <si>
    <t>‫بلند مدت</t>
  </si>
  <si>
    <t>‫1400/09/28</t>
  </si>
  <si>
    <t>‫21.8</t>
  </si>
  <si>
    <t>‫0405720543009</t>
  </si>
  <si>
    <t>‫1400/10/26</t>
  </si>
  <si>
    <t>‫سپرده بانکی نزد بانک سينا</t>
  </si>
  <si>
    <t>‫39981643700381</t>
  </si>
  <si>
    <t>‫کوتاه مدت</t>
  </si>
  <si>
    <t>‫1400/09/21</t>
  </si>
  <si>
    <t>‫39923943700381</t>
  </si>
  <si>
    <t>‫18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</si>
  <si>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</si>
  <si>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</si>
  <si>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</si>
  <si>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</si>
  <si>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</si>
  <si>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</si>
  <si>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</si>
  <si>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</si>
  <si>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</si>
  <si>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</si>
  <si>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</si>
  <si>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</si>
  <si>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</si>
  <si>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</si>
  <si>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</si>
  <si>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‫طی دوره</t>
  </si>
  <si>
    <t>‫هزینه تنزیل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</si>
  <si>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</si>
  <si>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</si>
  <si>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</si>
  <si>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</si>
  <si>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‫1401/04/14</t>
  </si>
  <si>
    <t>‫بلند مدت-0405689082007-دي</t>
  </si>
  <si>
    <t>‫1401/02/28</t>
  </si>
  <si>
    <t>‫1402/09/28</t>
  </si>
  <si>
    <t>‫بلند مدت-0405720543009-دي</t>
  </si>
  <si>
    <t>‫1401/02/26</t>
  </si>
  <si>
    <t>‫1402/10/26</t>
  </si>
  <si>
    <t>‫بلند مدت-39923943700381-سينا</t>
  </si>
  <si>
    <t>‫1401/02/09</t>
  </si>
  <si>
    <t>‫1402/09/09</t>
  </si>
  <si>
    <t>‫كوتاه مدت-39981643700381-سينا</t>
  </si>
  <si>
    <t>‫-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</si>
  <si>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</si>
  <si>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</si>
  <si>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</si>
  <si>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</si>
  <si>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</si>
  <si>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</si>
  <si>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</si>
  <si>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</si>
  <si>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</si>
  <si>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</si>
  <si>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</si>
  <si>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</si>
  <si>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‫تامين سرمايه دماوند</t>
  </si>
  <si>
    <t>‫تامين ماسه ريخته گري</t>
  </si>
  <si>
    <t>‫توليد مواد اوليه داروپخش</t>
  </si>
  <si>
    <t>‫توليد نيروي برق دماوند</t>
  </si>
  <si>
    <t>‫شركت ارتباطات سيار ايران</t>
  </si>
  <si>
    <t>‫شركت پاكديس</t>
  </si>
  <si>
    <t>‫شركت پالايش نفت بندر عباس</t>
  </si>
  <si>
    <t>‫صنايع خاك چيني ايران</t>
  </si>
  <si>
    <t>‫فرابورس  ايران</t>
  </si>
  <si>
    <t>‫فولاد مباركه اصفهان</t>
  </si>
  <si>
    <t>‫كاشي و سراميك الوند</t>
  </si>
  <si>
    <t>‫معدني و صنعتي چادر ملو</t>
  </si>
  <si>
    <t>‫ملي صنايع مس ايران</t>
  </si>
  <si>
    <t>‫پالايش نفت تهران</t>
  </si>
  <si>
    <t>‫گروه سرمايه گذاري سايپا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</si>
  <si>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</si>
  <si>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</si>
  <si>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</si>
  <si>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</si>
  <si>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</si>
  <si>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</si>
  <si>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</si>
  <si>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دي</t>
  </si>
  <si>
    <t>‫سپرده بانکی بلند مدت - سينا</t>
  </si>
  <si>
    <t>‫سپرده بانکی کوتاه مدت - سينا</t>
  </si>
  <si>
    <t>‫4-2- سایر درآمدها:</t>
  </si>
  <si>
    <t>‫آرمون بورس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</si>
</sst>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rial"/>
      <family val="2"/>
      <scheme val="minor"/>
    </font>
    <font>
      <sz val="11"/>
      <color indexed="8"/>
      <name val="Arial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3" fontId="3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center" vertical="center"/>
    </xf>
    <xf numFmtId="9" fontId="6" fillId="0" borderId="0" xfId="1" applyFont="1" applyAlignment="1">
      <alignment horizontal="center" vertical="center"/>
    </xf>
    <xf numFmtId="9" fontId="6" fillId="0" borderId="3" xfId="1" applyFont="1" applyBorder="1" applyAlignment="1">
      <alignment horizontal="center" vertical="center"/>
    </xf>
    <xf numFmtId="9" fontId="6" fillId="0" borderId="4" xfId="1" applyFont="1" applyBorder="1" applyAlignment="1">
      <alignment horizontal="center" vertical="center"/>
    </xf>
    <xf numFmtId="9" fontId="3" fillId="0" borderId="0" xfId="1" applyFont="1"/>
    <xf numFmtId="9" fontId="5" fillId="0" borderId="1" xfId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/>
    <xf numFmtId="3" fontId="6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9" fontId="6" fillId="0" borderId="0" xfId="1" applyFont="1" applyAlignment="1">
      <alignment horizontal="center" vertical="center" wrapText="1"/>
    </xf>
    <xf numFmtId="9" fontId="6" fillId="0" borderId="1" xfId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6" fillId="0" borderId="5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/>
    <xf numFmtId="3" fontId="3" fillId="2" borderId="8" xfId="0" applyNumberFormat="1" applyFont="1" applyFill="1" applyBorder="1"/>
    <xf numFmtId="3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15</xdr:row>
      <xdr:rowOff>147637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00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B24"/>
  <sheetViews>
    <sheetView rightToLeft="1" view="pageBreakPreview" zoomScale="60" zoomScaleNormal="100" workbookViewId="0">
      <selection activeCell="Q25" sqref="Q25"/>
    </sheetView>
  </sheetViews>
  <sheetFormatPr defaultRowHeight="18" x14ac:dyDescent="0.45"/>
  <cols>
    <col min="1" max="16384" width="9" style="1"/>
  </cols>
  <sheetData>
    <row r="3" spans="28:28" x14ac:dyDescent="0.45">
      <c r="AB3" s="33"/>
    </row>
    <row r="22" spans="1:10" ht="39.950000000000003" customHeight="1" x14ac:dyDescent="0.45">
      <c r="A22" s="19" t="s">
        <v>0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39.950000000000003" customHeight="1" x14ac:dyDescent="0.45">
      <c r="A23" s="19" t="s">
        <v>1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39.950000000000003" customHeight="1" x14ac:dyDescent="0.45">
      <c r="A24" s="19" t="s">
        <v>2</v>
      </c>
      <c r="B24" s="20"/>
      <c r="C24" s="20"/>
      <c r="D24" s="20"/>
      <c r="E24" s="20"/>
      <c r="F24" s="20"/>
      <c r="G24" s="20"/>
      <c r="H24" s="20"/>
      <c r="I24" s="20"/>
      <c r="J24" s="20"/>
    </row>
  </sheetData>
  <sheetProtection algorithmName="SHA-512" hashValue="m+aWOb/2mnXrPcufURKjBImGtdVhVBwM1fotUV5rlRlU37NDrthhDX01W26hsn/CruvRF1sA/uqvA7BCgMPPMg==" saltValue="0WmzDUH60n+W021IoKYUSA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8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1"/>
  <sheetViews>
    <sheetView rightToLeft="1" view="pageBreakPreview" zoomScale="60" zoomScaleNormal="100" workbookViewId="0">
      <selection activeCell="AB3" sqref="AB3"/>
    </sheetView>
  </sheetViews>
  <sheetFormatPr defaultRowHeight="18" x14ac:dyDescent="0.45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7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0.100000000000001" customHeight="1" x14ac:dyDescent="0.45">
      <c r="A2" s="28" t="s">
        <v>82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5" spans="1:17" ht="21" x14ac:dyDescent="0.45">
      <c r="A5" s="29" t="s">
        <v>142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7" spans="1:17" ht="21" x14ac:dyDescent="0.45">
      <c r="C7" s="21" t="s">
        <v>97</v>
      </c>
      <c r="D7" s="22"/>
      <c r="E7" s="22"/>
      <c r="F7" s="22"/>
      <c r="G7" s="22"/>
      <c r="H7" s="22"/>
      <c r="I7" s="22"/>
      <c r="J7" s="22"/>
      <c r="K7" s="22"/>
      <c r="M7" s="21" t="s">
        <v>7</v>
      </c>
      <c r="N7" s="22"/>
      <c r="O7" s="22"/>
      <c r="P7" s="22"/>
      <c r="Q7" s="22"/>
    </row>
    <row r="8" spans="1:17" ht="21" x14ac:dyDescent="0.45">
      <c r="C8" s="3" t="s">
        <v>143</v>
      </c>
      <c r="E8" s="3" t="s">
        <v>123</v>
      </c>
      <c r="G8" s="3" t="s">
        <v>124</v>
      </c>
      <c r="I8" s="3" t="s">
        <v>38</v>
      </c>
      <c r="K8" s="3" t="s">
        <v>143</v>
      </c>
      <c r="M8" s="3" t="s">
        <v>123</v>
      </c>
      <c r="O8" s="3" t="s">
        <v>124</v>
      </c>
      <c r="Q8" s="3" t="s">
        <v>38</v>
      </c>
    </row>
    <row r="9" spans="1:17" ht="18.75" x14ac:dyDescent="0.45">
      <c r="A9" s="4" t="s">
        <v>49</v>
      </c>
      <c r="C9" s="5">
        <v>1549116066</v>
      </c>
      <c r="E9" s="5">
        <v>0</v>
      </c>
      <c r="G9" s="5">
        <v>0</v>
      </c>
      <c r="I9" s="5">
        <v>1549116066</v>
      </c>
      <c r="K9" s="5">
        <v>2232664347</v>
      </c>
      <c r="M9" s="5">
        <v>-35750000</v>
      </c>
      <c r="O9" s="5">
        <v>0</v>
      </c>
      <c r="Q9" s="5">
        <v>2196914347</v>
      </c>
    </row>
    <row r="10" spans="1:17" ht="18.75" x14ac:dyDescent="0.45">
      <c r="A10" s="6" t="s">
        <v>38</v>
      </c>
      <c r="C10" s="6">
        <f>SUM(C9:$C$9)</f>
        <v>1549116066</v>
      </c>
      <c r="E10" s="6">
        <f>SUM(E9:$E$9)</f>
        <v>0</v>
      </c>
      <c r="G10" s="6">
        <f>SUM(G9:$G$9)</f>
        <v>0</v>
      </c>
      <c r="I10" s="6">
        <f>SUM(I9:$I$9)</f>
        <v>1549116066</v>
      </c>
      <c r="K10" s="6">
        <f>SUM(K9:$K$9)</f>
        <v>2232664347</v>
      </c>
      <c r="M10" s="6">
        <f>SUM(M9:$M$9)</f>
        <v>-35750000</v>
      </c>
      <c r="O10" s="6">
        <f>SUM(O9:$O$9)</f>
        <v>0</v>
      </c>
      <c r="Q10" s="6">
        <f>SUM(Q9:$Q$9)</f>
        <v>2196914347</v>
      </c>
    </row>
    <row r="11" spans="1:17" ht="18.75" x14ac:dyDescent="0.45">
      <c r="C11" s="7"/>
      <c r="E11" s="7"/>
      <c r="G11" s="7"/>
      <c r="I11" s="7"/>
      <c r="K11" s="7"/>
      <c r="M11" s="7"/>
      <c r="O11" s="7"/>
      <c r="Q11" s="7"/>
    </row>
  </sheetData>
  <sheetProtection algorithmName="SHA-512" hashValue="3uiYm0H3KV8LsOnhPBsCxGMtXSlYUb+WXq/Hl50e6Gi2DIZtkLIL57+YhpKqNCUmhc1GvOxGxLtUqzHy6H68TQ==" saltValue="THPtz8trKgd4DJEM7mGxNg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4"/>
  <sheetViews>
    <sheetView rightToLeft="1" view="pageBreakPreview" zoomScale="60" zoomScaleNormal="100" workbookViewId="0">
      <selection activeCell="V26" sqref="V26"/>
    </sheetView>
  </sheetViews>
  <sheetFormatPr defaultRowHeight="18" x14ac:dyDescent="0.45"/>
  <cols>
    <col min="1" max="1" width="25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4.25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6384" width="9" style="1"/>
  </cols>
  <sheetData>
    <row r="1" spans="1:11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0.100000000000001" customHeight="1" x14ac:dyDescent="0.45">
      <c r="A2" s="28" t="s">
        <v>82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5" spans="1:11" ht="21" x14ac:dyDescent="0.45">
      <c r="A5" s="29" t="s">
        <v>144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7" spans="1:11" ht="21" x14ac:dyDescent="0.45">
      <c r="A7" s="21" t="s">
        <v>145</v>
      </c>
      <c r="B7" s="22"/>
      <c r="C7" s="22"/>
      <c r="E7" s="21" t="s">
        <v>97</v>
      </c>
      <c r="F7" s="22"/>
      <c r="G7" s="22"/>
      <c r="I7" s="21" t="s">
        <v>7</v>
      </c>
      <c r="J7" s="22"/>
      <c r="K7" s="22"/>
    </row>
    <row r="8" spans="1:11" ht="42" x14ac:dyDescent="0.45">
      <c r="A8" s="3" t="s">
        <v>146</v>
      </c>
      <c r="C8" s="3" t="s">
        <v>58</v>
      </c>
      <c r="E8" s="3" t="s">
        <v>147</v>
      </c>
      <c r="G8" s="3" t="s">
        <v>148</v>
      </c>
      <c r="I8" s="3" t="s">
        <v>147</v>
      </c>
      <c r="K8" s="3" t="s">
        <v>148</v>
      </c>
    </row>
    <row r="9" spans="1:11" ht="18.75" x14ac:dyDescent="0.45">
      <c r="A9" s="4" t="s">
        <v>149</v>
      </c>
      <c r="C9" s="5" t="s">
        <v>70</v>
      </c>
      <c r="E9" s="5">
        <v>705203107</v>
      </c>
      <c r="G9" s="5">
        <v>18</v>
      </c>
      <c r="I9" s="5">
        <v>4236444737</v>
      </c>
      <c r="K9" s="5">
        <v>18</v>
      </c>
    </row>
    <row r="10" spans="1:11" ht="18.75" x14ac:dyDescent="0.45">
      <c r="A10" s="4" t="s">
        <v>149</v>
      </c>
      <c r="C10" s="5" t="s">
        <v>74</v>
      </c>
      <c r="E10" s="5">
        <v>712830120</v>
      </c>
      <c r="G10" s="5">
        <v>18</v>
      </c>
      <c r="I10" s="5">
        <v>1425660240</v>
      </c>
      <c r="K10" s="5">
        <v>18</v>
      </c>
    </row>
    <row r="11" spans="1:11" ht="18.75" x14ac:dyDescent="0.45">
      <c r="A11" s="4" t="s">
        <v>150</v>
      </c>
      <c r="C11" s="5" t="s">
        <v>80</v>
      </c>
      <c r="E11" s="5">
        <v>297744640</v>
      </c>
      <c r="G11" s="5">
        <v>18</v>
      </c>
      <c r="I11" s="5">
        <v>603498043</v>
      </c>
      <c r="K11" s="5">
        <v>18</v>
      </c>
    </row>
    <row r="12" spans="1:11" ht="18.75" x14ac:dyDescent="0.45">
      <c r="A12" s="4" t="s">
        <v>151</v>
      </c>
      <c r="C12" s="5" t="s">
        <v>77</v>
      </c>
      <c r="E12" s="5">
        <v>25042541</v>
      </c>
      <c r="G12" s="5">
        <v>10</v>
      </c>
      <c r="I12" s="5">
        <v>40453236</v>
      </c>
      <c r="K12" s="5">
        <v>10</v>
      </c>
    </row>
    <row r="13" spans="1:11" ht="19.5" thickBot="1" x14ac:dyDescent="0.5">
      <c r="A13" s="6" t="s">
        <v>38</v>
      </c>
      <c r="E13" s="6">
        <f>SUM(E9:$E$12)</f>
        <v>1740820408</v>
      </c>
      <c r="G13" s="18"/>
      <c r="I13" s="6">
        <f>SUM(I9:$I$12)</f>
        <v>6306056256</v>
      </c>
      <c r="K13" s="18"/>
    </row>
    <row r="14" spans="1:11" ht="19.5" thickTop="1" x14ac:dyDescent="0.45">
      <c r="E14" s="7"/>
      <c r="G14" s="18"/>
      <c r="I14" s="7"/>
      <c r="K14" s="18"/>
    </row>
  </sheetData>
  <sheetProtection algorithmName="SHA-512" hashValue="p3F/foqNpm2bxAqrSq81nr56bL91dv5KmDMdxJOCBUtKiUIvO/C/LXn39lSE5qG5tvIfSGFXqVe2mhaGgAsZyA==" saltValue="Vqs0lx6lBNRJSLzrZN5jgQ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1"/>
  <sheetViews>
    <sheetView rightToLeft="1" tabSelected="1" view="pageBreakPreview" zoomScale="60" zoomScaleNormal="100" workbookViewId="0">
      <selection activeCell="N34" sqref="N34"/>
    </sheetView>
  </sheetViews>
  <sheetFormatPr defaultRowHeight="18" x14ac:dyDescent="0.45"/>
  <cols>
    <col min="1" max="1" width="25.625" style="1" customWidth="1"/>
    <col min="2" max="2" width="1.375" style="1" customWidth="1"/>
    <col min="3" max="3" width="18.5" style="1" customWidth="1"/>
    <col min="4" max="4" width="1.375" style="1" customWidth="1"/>
    <col min="5" max="5" width="18.5" style="1" customWidth="1"/>
    <col min="6" max="16384" width="9" style="1"/>
  </cols>
  <sheetData>
    <row r="1" spans="1:5" ht="20.100000000000001" customHeight="1" x14ac:dyDescent="0.45">
      <c r="A1" s="28" t="s">
        <v>0</v>
      </c>
      <c r="B1" s="20"/>
      <c r="C1" s="20"/>
      <c r="D1" s="20"/>
      <c r="E1" s="20"/>
    </row>
    <row r="2" spans="1:5" ht="20.100000000000001" customHeight="1" x14ac:dyDescent="0.45">
      <c r="A2" s="28" t="s">
        <v>82</v>
      </c>
      <c r="B2" s="20"/>
      <c r="C2" s="20"/>
      <c r="D2" s="20"/>
      <c r="E2" s="20"/>
    </row>
    <row r="3" spans="1:5" ht="20.100000000000001" customHeight="1" x14ac:dyDescent="0.45">
      <c r="A3" s="28" t="s">
        <v>2</v>
      </c>
      <c r="B3" s="20"/>
      <c r="C3" s="20"/>
      <c r="D3" s="20"/>
      <c r="E3" s="20"/>
    </row>
    <row r="5" spans="1:5" ht="21" x14ac:dyDescent="0.45">
      <c r="A5" s="29" t="s">
        <v>152</v>
      </c>
      <c r="B5" s="20"/>
      <c r="C5" s="20"/>
      <c r="D5" s="20"/>
      <c r="E5" s="20"/>
    </row>
    <row r="7" spans="1:5" ht="21" x14ac:dyDescent="0.45">
      <c r="C7" s="2" t="s">
        <v>97</v>
      </c>
      <c r="E7" s="2" t="s">
        <v>7</v>
      </c>
    </row>
    <row r="8" spans="1:5" ht="21" x14ac:dyDescent="0.45">
      <c r="A8" s="3" t="s">
        <v>94</v>
      </c>
      <c r="C8" s="3" t="s">
        <v>62</v>
      </c>
      <c r="E8" s="3" t="s">
        <v>62</v>
      </c>
    </row>
    <row r="9" spans="1:5" ht="18.75" x14ac:dyDescent="0.45">
      <c r="A9" s="4" t="s">
        <v>153</v>
      </c>
      <c r="C9" s="5">
        <v>1034719</v>
      </c>
      <c r="E9" s="5">
        <v>9202407</v>
      </c>
    </row>
    <row r="10" spans="1:5" ht="18.75" x14ac:dyDescent="0.45">
      <c r="A10" s="6" t="s">
        <v>38</v>
      </c>
      <c r="C10" s="6">
        <f>SUM(C9:$C$9)</f>
        <v>1034719</v>
      </c>
      <c r="E10" s="6">
        <f>SUM(E9:$E$9)</f>
        <v>9202407</v>
      </c>
    </row>
    <row r="11" spans="1:5" ht="18.75" x14ac:dyDescent="0.45">
      <c r="C11" s="7"/>
      <c r="E11" s="7"/>
    </row>
  </sheetData>
  <sheetProtection algorithmName="SHA-512" hashValue="wm4D7UD2NCSiWEU5FPSAAn4xa5kiArGJDU/7kaJvSq7aIiZc0Cd7BaMq5QJJRmwfU2wm1hj1Z7Y6xgOhDyfKaA==" saltValue="6mfc15mIrkHfh07CGDz9cA==" spinCount="100000" sheet="1" objects="1" scenario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3"/>
  <sheetViews>
    <sheetView rightToLeft="1" view="pageBreakPreview" zoomScale="60" zoomScaleNormal="70" workbookViewId="0">
      <selection activeCell="Z18" sqref="Z18"/>
    </sheetView>
  </sheetViews>
  <sheetFormatPr defaultRowHeight="18" x14ac:dyDescent="0.45"/>
  <cols>
    <col min="1" max="1" width="17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1.375" style="1" customWidth="1"/>
    <col min="10" max="10" width="17" style="1" customWidth="1"/>
    <col min="11" max="11" width="1.375" style="1" customWidth="1"/>
    <col min="12" max="12" width="11.375" style="1" customWidth="1"/>
    <col min="13" max="13" width="17" style="1" customWidth="1"/>
    <col min="14" max="14" width="1.375" style="1" customWidth="1"/>
    <col min="15" max="15" width="12.75" style="1" customWidth="1"/>
    <col min="16" max="16" width="1.375" style="1" customWidth="1"/>
    <col min="17" max="17" width="11.375" style="1" customWidth="1"/>
    <col min="18" max="18" width="1.375" style="1" customWidth="1"/>
    <col min="19" max="19" width="17" style="1" customWidth="1"/>
    <col min="20" max="20" width="1.375" style="1" customWidth="1"/>
    <col min="21" max="21" width="17" style="1" customWidth="1"/>
    <col min="22" max="22" width="1.375" style="1" customWidth="1"/>
    <col min="23" max="23" width="8.5" style="16" customWidth="1"/>
    <col min="24" max="16384" width="9" style="1"/>
  </cols>
  <sheetData>
    <row r="1" spans="1:28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8" ht="20.100000000000001" customHeight="1" x14ac:dyDescent="0.45">
      <c r="A2" s="28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8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AB3" s="1">
        <v>326710547239</v>
      </c>
    </row>
    <row r="5" spans="1:28" ht="21" x14ac:dyDescent="0.45">
      <c r="A5" s="2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8" ht="21" x14ac:dyDescent="0.45">
      <c r="A6" s="29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8" spans="1:28" ht="21" x14ac:dyDescent="0.45">
      <c r="C8" s="21" t="s">
        <v>5</v>
      </c>
      <c r="D8" s="22"/>
      <c r="E8" s="22"/>
      <c r="F8" s="22"/>
      <c r="G8" s="22"/>
      <c r="I8" s="21" t="s">
        <v>6</v>
      </c>
      <c r="J8" s="22"/>
      <c r="K8" s="22"/>
      <c r="L8" s="22"/>
      <c r="M8" s="22"/>
      <c r="O8" s="21" t="s">
        <v>7</v>
      </c>
      <c r="P8" s="22"/>
      <c r="Q8" s="22"/>
      <c r="R8" s="22"/>
      <c r="S8" s="22"/>
      <c r="T8" s="22"/>
      <c r="U8" s="22"/>
      <c r="V8" s="22"/>
      <c r="W8" s="22"/>
    </row>
    <row r="9" spans="1:28" ht="18.75" x14ac:dyDescent="0.45">
      <c r="A9" s="23" t="s">
        <v>8</v>
      </c>
      <c r="C9" s="23" t="s">
        <v>9</v>
      </c>
      <c r="E9" s="23" t="s">
        <v>10</v>
      </c>
      <c r="G9" s="23" t="s">
        <v>11</v>
      </c>
      <c r="I9" s="23" t="s">
        <v>12</v>
      </c>
      <c r="J9" s="20"/>
      <c r="L9" s="23" t="s">
        <v>13</v>
      </c>
      <c r="M9" s="20"/>
      <c r="O9" s="23" t="s">
        <v>9</v>
      </c>
      <c r="Q9" s="25" t="s">
        <v>14</v>
      </c>
      <c r="S9" s="23" t="s">
        <v>10</v>
      </c>
      <c r="U9" s="23" t="s">
        <v>11</v>
      </c>
      <c r="W9" s="26" t="s">
        <v>15</v>
      </c>
    </row>
    <row r="10" spans="1:28" ht="18.75" x14ac:dyDescent="0.45">
      <c r="A10" s="24"/>
      <c r="C10" s="24"/>
      <c r="E10" s="24"/>
      <c r="G10" s="24"/>
      <c r="I10" s="10" t="s">
        <v>9</v>
      </c>
      <c r="J10" s="10" t="s">
        <v>10</v>
      </c>
      <c r="L10" s="10" t="s">
        <v>9</v>
      </c>
      <c r="M10" s="10" t="s">
        <v>16</v>
      </c>
      <c r="O10" s="24"/>
      <c r="Q10" s="24"/>
      <c r="S10" s="24"/>
      <c r="U10" s="24"/>
      <c r="W10" s="27"/>
    </row>
    <row r="11" spans="1:28" ht="18.75" x14ac:dyDescent="0.45">
      <c r="A11" s="11" t="s">
        <v>17</v>
      </c>
      <c r="C11" s="5">
        <v>2000000</v>
      </c>
      <c r="E11" s="5">
        <v>20038578496</v>
      </c>
      <c r="G11" s="5">
        <v>19463499000</v>
      </c>
      <c r="I11" s="5">
        <v>0</v>
      </c>
      <c r="J11" s="5">
        <v>0</v>
      </c>
      <c r="L11" s="5">
        <v>1000000</v>
      </c>
      <c r="M11" s="5">
        <v>10064234100</v>
      </c>
      <c r="O11" s="5">
        <v>1000000</v>
      </c>
      <c r="Q11" s="5">
        <v>10130</v>
      </c>
      <c r="S11" s="5">
        <v>10019289248</v>
      </c>
      <c r="U11" s="5">
        <v>9990202500</v>
      </c>
      <c r="W11" s="13">
        <f>U11/$AB$3</f>
        <v>3.0578145041310293E-2</v>
      </c>
    </row>
    <row r="12" spans="1:28" ht="37.5" x14ac:dyDescent="0.45">
      <c r="A12" s="11" t="s">
        <v>18</v>
      </c>
      <c r="C12" s="12">
        <v>0</v>
      </c>
      <c r="D12" s="12"/>
      <c r="E12" s="12">
        <v>0</v>
      </c>
      <c r="F12" s="12"/>
      <c r="G12" s="12">
        <v>0</v>
      </c>
      <c r="H12" s="5"/>
      <c r="I12" s="5">
        <v>500000</v>
      </c>
      <c r="J12" s="5">
        <v>2647401585</v>
      </c>
      <c r="L12" s="5">
        <v>0</v>
      </c>
      <c r="M12" s="5">
        <v>0</v>
      </c>
      <c r="O12" s="5">
        <v>500000</v>
      </c>
      <c r="Q12" s="5">
        <v>5350</v>
      </c>
      <c r="S12" s="5">
        <v>2647401585</v>
      </c>
      <c r="U12" s="5">
        <v>2693875500</v>
      </c>
      <c r="W12" s="13">
        <f t="shared" ref="W12:W31" si="0">U12/$AB$3</f>
        <v>8.2454500559155115E-3</v>
      </c>
    </row>
    <row r="13" spans="1:28" ht="18.75" x14ac:dyDescent="0.45">
      <c r="A13" s="11" t="s">
        <v>19</v>
      </c>
      <c r="C13" s="5">
        <v>1000000</v>
      </c>
      <c r="E13" s="5">
        <v>3771181421</v>
      </c>
      <c r="G13" s="5">
        <v>3861884250</v>
      </c>
      <c r="I13" s="12">
        <v>0</v>
      </c>
      <c r="J13" s="12">
        <v>0</v>
      </c>
      <c r="K13" s="12"/>
      <c r="L13" s="12">
        <v>0</v>
      </c>
      <c r="M13" s="12">
        <v>0</v>
      </c>
      <c r="N13" s="5"/>
      <c r="O13" s="5">
        <v>1000000</v>
      </c>
      <c r="Q13" s="5">
        <v>3789</v>
      </c>
      <c r="S13" s="5">
        <v>3771181421</v>
      </c>
      <c r="U13" s="5">
        <v>3727687500</v>
      </c>
      <c r="W13" s="13">
        <f t="shared" si="0"/>
        <v>1.1409755612429214E-2</v>
      </c>
    </row>
    <row r="14" spans="1:28" ht="18.75" x14ac:dyDescent="0.45">
      <c r="A14" s="11" t="s">
        <v>20</v>
      </c>
      <c r="C14" s="5">
        <v>150000</v>
      </c>
      <c r="E14" s="5">
        <v>3080509555</v>
      </c>
      <c r="G14" s="5">
        <v>2929962375</v>
      </c>
      <c r="I14" s="12">
        <v>0</v>
      </c>
      <c r="J14" s="12">
        <v>0</v>
      </c>
      <c r="K14" s="12"/>
      <c r="L14" s="12">
        <v>0</v>
      </c>
      <c r="M14" s="12">
        <v>0</v>
      </c>
      <c r="N14" s="5"/>
      <c r="O14" s="5">
        <v>150000</v>
      </c>
      <c r="Q14" s="5">
        <v>20650</v>
      </c>
      <c r="S14" s="5">
        <v>3080509555</v>
      </c>
      <c r="U14" s="5">
        <v>3056703750</v>
      </c>
      <c r="W14" s="13">
        <f t="shared" si="0"/>
        <v>9.3559996021919545E-3</v>
      </c>
    </row>
    <row r="15" spans="1:28" ht="18.75" x14ac:dyDescent="0.45">
      <c r="A15" s="11" t="s">
        <v>21</v>
      </c>
      <c r="C15" s="12">
        <v>0</v>
      </c>
      <c r="D15" s="12"/>
      <c r="E15" s="12">
        <v>0</v>
      </c>
      <c r="F15" s="12"/>
      <c r="G15" s="12">
        <v>0</v>
      </c>
      <c r="H15" s="5"/>
      <c r="I15" s="5">
        <v>400000</v>
      </c>
      <c r="J15" s="5">
        <v>6926421742</v>
      </c>
      <c r="L15" s="5">
        <v>40000</v>
      </c>
      <c r="M15" s="5">
        <v>744344677</v>
      </c>
      <c r="O15" s="5">
        <v>360000</v>
      </c>
      <c r="Q15" s="5">
        <v>17770</v>
      </c>
      <c r="S15" s="5">
        <v>6233779568</v>
      </c>
      <c r="U15" s="5">
        <v>6480808380</v>
      </c>
      <c r="W15" s="13">
        <f t="shared" si="0"/>
        <v>1.9836544717544934E-2</v>
      </c>
    </row>
    <row r="16" spans="1:28" ht="18.75" x14ac:dyDescent="0.45">
      <c r="A16" s="11" t="s">
        <v>22</v>
      </c>
      <c r="C16" s="5">
        <v>500000</v>
      </c>
      <c r="E16" s="5">
        <v>9416255093</v>
      </c>
      <c r="G16" s="5">
        <v>9950440500</v>
      </c>
      <c r="I16" s="12">
        <v>0</v>
      </c>
      <c r="J16" s="12">
        <v>0</v>
      </c>
      <c r="K16" s="12"/>
      <c r="L16" s="12">
        <v>0</v>
      </c>
      <c r="M16" s="12">
        <v>0</v>
      </c>
      <c r="N16" s="5"/>
      <c r="O16" s="5">
        <v>500000</v>
      </c>
      <c r="Q16" s="5">
        <v>20600</v>
      </c>
      <c r="S16" s="5">
        <v>9416255093</v>
      </c>
      <c r="U16" s="5">
        <v>10238715000</v>
      </c>
      <c r="W16" s="13">
        <f t="shared" si="0"/>
        <v>3.1338795415472243E-2</v>
      </c>
    </row>
    <row r="17" spans="1:23" ht="18.75" x14ac:dyDescent="0.45">
      <c r="A17" s="11" t="s">
        <v>23</v>
      </c>
      <c r="C17" s="12">
        <v>0</v>
      </c>
      <c r="D17" s="12"/>
      <c r="E17" s="12">
        <v>0</v>
      </c>
      <c r="F17" s="12"/>
      <c r="G17" s="12">
        <v>0</v>
      </c>
      <c r="H17" s="5"/>
      <c r="I17" s="5">
        <v>1300000</v>
      </c>
      <c r="J17" s="5">
        <v>7258129258</v>
      </c>
      <c r="L17" s="5">
        <v>0</v>
      </c>
      <c r="M17" s="5">
        <v>0</v>
      </c>
      <c r="O17" s="5">
        <v>1300000</v>
      </c>
      <c r="Q17" s="5">
        <v>5430</v>
      </c>
      <c r="S17" s="5">
        <v>7258129258</v>
      </c>
      <c r="U17" s="5">
        <v>6810236550</v>
      </c>
      <c r="W17" s="13">
        <f t="shared" si="0"/>
        <v>2.0844862853534013E-2</v>
      </c>
    </row>
    <row r="18" spans="1:23" ht="37.5" x14ac:dyDescent="0.45">
      <c r="A18" s="11" t="s">
        <v>24</v>
      </c>
      <c r="C18" s="5">
        <v>510000</v>
      </c>
      <c r="E18" s="5">
        <v>5081570256</v>
      </c>
      <c r="G18" s="5">
        <v>5358625335</v>
      </c>
      <c r="I18" s="12">
        <v>0</v>
      </c>
      <c r="J18" s="12">
        <v>0</v>
      </c>
      <c r="K18" s="12"/>
      <c r="L18" s="12">
        <v>0</v>
      </c>
      <c r="M18" s="12">
        <v>0</v>
      </c>
      <c r="N18" s="5"/>
      <c r="O18" s="5">
        <v>510000</v>
      </c>
      <c r="Q18" s="5">
        <v>11530</v>
      </c>
      <c r="S18" s="5">
        <v>5081570256</v>
      </c>
      <c r="U18" s="5">
        <v>5840242560</v>
      </c>
      <c r="W18" s="13">
        <f t="shared" si="0"/>
        <v>1.7875892313105098E-2</v>
      </c>
    </row>
    <row r="19" spans="1:23" ht="18.75" x14ac:dyDescent="0.45">
      <c r="A19" s="11" t="s">
        <v>25</v>
      </c>
      <c r="C19" s="12">
        <v>0</v>
      </c>
      <c r="D19" s="12"/>
      <c r="E19" s="12">
        <v>0</v>
      </c>
      <c r="F19" s="12"/>
      <c r="G19" s="12">
        <v>0</v>
      </c>
      <c r="H19" s="5"/>
      <c r="I19" s="5">
        <v>194</v>
      </c>
      <c r="J19" s="5">
        <v>2378704</v>
      </c>
      <c r="L19" s="5">
        <v>0</v>
      </c>
      <c r="M19" s="5">
        <v>0</v>
      </c>
      <c r="O19" s="5">
        <v>194</v>
      </c>
      <c r="Q19" s="5">
        <v>12860</v>
      </c>
      <c r="S19" s="5">
        <v>2396898</v>
      </c>
      <c r="U19" s="5">
        <v>2479996</v>
      </c>
      <c r="W19" s="13">
        <f t="shared" si="0"/>
        <v>7.5908048300191474E-6</v>
      </c>
    </row>
    <row r="20" spans="1:23" ht="18.75" x14ac:dyDescent="0.45">
      <c r="A20" s="11" t="s">
        <v>26</v>
      </c>
      <c r="C20" s="12">
        <v>0</v>
      </c>
      <c r="D20" s="12"/>
      <c r="E20" s="12">
        <v>0</v>
      </c>
      <c r="F20" s="12"/>
      <c r="G20" s="12">
        <v>0</v>
      </c>
      <c r="H20" s="5"/>
      <c r="I20" s="5">
        <v>1500000</v>
      </c>
      <c r="J20" s="5">
        <v>18162174061</v>
      </c>
      <c r="L20" s="5">
        <v>0</v>
      </c>
      <c r="M20" s="5">
        <v>0</v>
      </c>
      <c r="O20" s="5">
        <v>1500000</v>
      </c>
      <c r="Q20" s="5">
        <v>10640</v>
      </c>
      <c r="S20" s="5">
        <v>18162174061</v>
      </c>
      <c r="U20" s="5">
        <v>15701019750</v>
      </c>
      <c r="W20" s="13">
        <f t="shared" si="0"/>
        <v>4.8057890639551848E-2</v>
      </c>
    </row>
    <row r="21" spans="1:23" ht="18.75" x14ac:dyDescent="0.45">
      <c r="A21" s="11" t="s">
        <v>27</v>
      </c>
      <c r="C21" s="12">
        <v>0</v>
      </c>
      <c r="D21" s="12"/>
      <c r="E21" s="12">
        <v>0</v>
      </c>
      <c r="F21" s="12"/>
      <c r="G21" s="12">
        <v>0</v>
      </c>
      <c r="H21" s="5"/>
      <c r="I21" s="5">
        <v>300000</v>
      </c>
      <c r="J21" s="5">
        <v>4747306578</v>
      </c>
      <c r="L21" s="5">
        <v>0</v>
      </c>
      <c r="M21" s="5">
        <v>0</v>
      </c>
      <c r="O21" s="5">
        <v>300000</v>
      </c>
      <c r="Q21" s="5">
        <v>15040</v>
      </c>
      <c r="S21" s="5">
        <v>4747306578</v>
      </c>
      <c r="U21" s="5">
        <v>4452349950</v>
      </c>
      <c r="W21" s="13">
        <f t="shared" si="0"/>
        <v>1.3627812103485452E-2</v>
      </c>
    </row>
    <row r="22" spans="1:23" ht="18.75" x14ac:dyDescent="0.45">
      <c r="A22" s="11" t="s">
        <v>28</v>
      </c>
      <c r="C22" s="5">
        <v>1000000</v>
      </c>
      <c r="E22" s="5">
        <v>11791193113</v>
      </c>
      <c r="G22" s="5">
        <v>12057826500</v>
      </c>
      <c r="I22" s="12">
        <v>0</v>
      </c>
      <c r="J22" s="12">
        <v>0</v>
      </c>
      <c r="K22" s="12"/>
      <c r="L22" s="12">
        <v>0</v>
      </c>
      <c r="M22" s="12">
        <v>0</v>
      </c>
      <c r="N22" s="5"/>
      <c r="O22" s="5">
        <v>1000000</v>
      </c>
      <c r="Q22" s="5">
        <v>12550</v>
      </c>
      <c r="S22" s="5">
        <v>11791193113</v>
      </c>
      <c r="U22" s="5">
        <v>12465387000</v>
      </c>
      <c r="W22" s="13">
        <f t="shared" si="0"/>
        <v>3.8154222767963292E-2</v>
      </c>
    </row>
    <row r="23" spans="1:23" ht="18.75" x14ac:dyDescent="0.45">
      <c r="A23" s="11" t="s">
        <v>29</v>
      </c>
      <c r="C23" s="5">
        <v>250000</v>
      </c>
      <c r="E23" s="5">
        <v>5900842871</v>
      </c>
      <c r="G23" s="5">
        <v>6359434875</v>
      </c>
      <c r="I23" s="12">
        <v>0</v>
      </c>
      <c r="J23" s="12">
        <v>0</v>
      </c>
      <c r="K23" s="12"/>
      <c r="L23" s="12">
        <v>0</v>
      </c>
      <c r="M23" s="12">
        <v>0</v>
      </c>
      <c r="N23" s="5"/>
      <c r="O23" s="5">
        <v>250000</v>
      </c>
      <c r="Q23" s="5">
        <v>25560</v>
      </c>
      <c r="S23" s="5">
        <v>5900842871</v>
      </c>
      <c r="U23" s="5">
        <v>6384286125</v>
      </c>
      <c r="W23" s="13">
        <f t="shared" si="0"/>
        <v>1.9541108112220432E-2</v>
      </c>
    </row>
    <row r="24" spans="1:23" ht="18.75" x14ac:dyDescent="0.45">
      <c r="A24" s="11" t="s">
        <v>30</v>
      </c>
      <c r="C24" s="5">
        <v>1000000</v>
      </c>
      <c r="E24" s="5">
        <v>7384256575</v>
      </c>
      <c r="G24" s="5">
        <v>7544839500</v>
      </c>
      <c r="I24" s="12">
        <v>0</v>
      </c>
      <c r="J24" s="12">
        <v>0</v>
      </c>
      <c r="K24" s="12"/>
      <c r="L24" s="12">
        <v>0</v>
      </c>
      <c r="M24" s="12">
        <v>0</v>
      </c>
      <c r="N24" s="5"/>
      <c r="O24" s="5">
        <v>1000000</v>
      </c>
      <c r="Q24" s="5">
        <v>7540</v>
      </c>
      <c r="S24" s="5">
        <v>7384256575</v>
      </c>
      <c r="U24" s="5">
        <v>7495137000</v>
      </c>
      <c r="W24" s="13">
        <f t="shared" si="0"/>
        <v>2.2941215284724339E-2</v>
      </c>
    </row>
    <row r="25" spans="1:23" ht="18.75" x14ac:dyDescent="0.45">
      <c r="A25" s="11" t="s">
        <v>31</v>
      </c>
      <c r="C25" s="5">
        <v>115983</v>
      </c>
      <c r="E25" s="5">
        <v>4885282237</v>
      </c>
      <c r="G25" s="5">
        <v>4768514392</v>
      </c>
      <c r="I25" s="12">
        <v>0</v>
      </c>
      <c r="J25" s="12">
        <v>0</v>
      </c>
      <c r="K25" s="12"/>
      <c r="L25" s="12">
        <v>0</v>
      </c>
      <c r="M25" s="12">
        <v>0</v>
      </c>
      <c r="N25" s="5"/>
      <c r="O25" s="5">
        <v>115983</v>
      </c>
      <c r="Q25" s="5">
        <v>43510</v>
      </c>
      <c r="S25" s="5">
        <v>4885282237</v>
      </c>
      <c r="U25" s="5">
        <v>5016394129</v>
      </c>
      <c r="W25" s="13">
        <f t="shared" si="0"/>
        <v>1.5354246048660116E-2</v>
      </c>
    </row>
    <row r="26" spans="1:23" ht="18.75" x14ac:dyDescent="0.45">
      <c r="A26" s="11" t="s">
        <v>32</v>
      </c>
      <c r="C26" s="5">
        <v>500000</v>
      </c>
      <c r="E26" s="5">
        <v>4546214941</v>
      </c>
      <c r="G26" s="5">
        <v>4418552250</v>
      </c>
      <c r="I26" s="12">
        <v>0</v>
      </c>
      <c r="J26" s="12">
        <v>0</v>
      </c>
      <c r="K26" s="12"/>
      <c r="L26" s="12">
        <v>0</v>
      </c>
      <c r="M26" s="12">
        <v>0</v>
      </c>
      <c r="N26" s="5"/>
      <c r="O26" s="5">
        <v>500000</v>
      </c>
      <c r="Q26" s="5">
        <v>9010</v>
      </c>
      <c r="S26" s="5">
        <v>4546214941</v>
      </c>
      <c r="U26" s="5">
        <v>4512987000</v>
      </c>
      <c r="W26" s="13">
        <f t="shared" si="0"/>
        <v>1.3813410794780968E-2</v>
      </c>
    </row>
    <row r="27" spans="1:23" ht="18.75" x14ac:dyDescent="0.45">
      <c r="A27" s="11" t="s">
        <v>33</v>
      </c>
      <c r="C27" s="5">
        <v>95000</v>
      </c>
      <c r="E27" s="5">
        <v>501114602</v>
      </c>
      <c r="G27" s="5">
        <v>553387635</v>
      </c>
      <c r="I27" s="12">
        <v>0</v>
      </c>
      <c r="J27" s="12">
        <v>0</v>
      </c>
      <c r="K27" s="12"/>
      <c r="L27" s="12">
        <v>0</v>
      </c>
      <c r="M27" s="12">
        <v>0</v>
      </c>
      <c r="N27" s="5"/>
      <c r="O27" s="5">
        <v>95000</v>
      </c>
      <c r="Q27" s="5">
        <v>5590</v>
      </c>
      <c r="S27" s="5">
        <v>501114602</v>
      </c>
      <c r="U27" s="5">
        <v>527890252</v>
      </c>
      <c r="W27" s="13">
        <f t="shared" si="0"/>
        <v>1.6157735232644023E-3</v>
      </c>
    </row>
    <row r="28" spans="1:23" ht="18.75" x14ac:dyDescent="0.45">
      <c r="A28" s="11" t="s">
        <v>34</v>
      </c>
      <c r="C28" s="5">
        <v>200000</v>
      </c>
      <c r="E28" s="5">
        <v>2378157403</v>
      </c>
      <c r="G28" s="5">
        <v>2343969900</v>
      </c>
      <c r="I28" s="5">
        <v>100000</v>
      </c>
      <c r="J28" s="5">
        <v>1262144988</v>
      </c>
      <c r="L28" s="5">
        <v>0</v>
      </c>
      <c r="M28" s="5">
        <v>0</v>
      </c>
      <c r="O28" s="5">
        <v>300000</v>
      </c>
      <c r="Q28" s="5">
        <v>12420</v>
      </c>
      <c r="S28" s="5">
        <v>3640302391</v>
      </c>
      <c r="U28" s="5">
        <v>3691901700</v>
      </c>
      <c r="W28" s="13">
        <f t="shared" si="0"/>
        <v>1.1300221958549893E-2</v>
      </c>
    </row>
    <row r="29" spans="1:23" ht="18.75" x14ac:dyDescent="0.45">
      <c r="A29" s="11" t="s">
        <v>35</v>
      </c>
      <c r="C29" s="5">
        <v>800000</v>
      </c>
      <c r="E29" s="5">
        <v>9671028397</v>
      </c>
      <c r="G29" s="5">
        <v>10059786000</v>
      </c>
      <c r="I29" s="12">
        <v>0</v>
      </c>
      <c r="J29" s="12">
        <v>0</v>
      </c>
      <c r="K29" s="12"/>
      <c r="L29" s="12">
        <v>0</v>
      </c>
      <c r="M29" s="12">
        <v>0</v>
      </c>
      <c r="N29" s="5"/>
      <c r="O29" s="5">
        <v>800000</v>
      </c>
      <c r="Q29" s="5">
        <v>12550</v>
      </c>
      <c r="S29" s="5">
        <v>9671028397</v>
      </c>
      <c r="U29" s="5">
        <v>9757594800</v>
      </c>
      <c r="W29" s="13">
        <f t="shared" si="0"/>
        <v>2.9866176291094709E-2</v>
      </c>
    </row>
    <row r="30" spans="1:23" ht="18.75" x14ac:dyDescent="0.45">
      <c r="A30" s="11" t="s">
        <v>36</v>
      </c>
      <c r="C30" s="5">
        <v>400000</v>
      </c>
      <c r="E30" s="5">
        <v>11319143133</v>
      </c>
      <c r="G30" s="5">
        <v>11371932000</v>
      </c>
      <c r="I30" s="12">
        <v>0</v>
      </c>
      <c r="J30" s="12">
        <v>0</v>
      </c>
      <c r="K30" s="12"/>
      <c r="L30" s="12">
        <v>0</v>
      </c>
      <c r="M30" s="12">
        <v>0</v>
      </c>
      <c r="N30" s="5"/>
      <c r="O30" s="5">
        <v>400000</v>
      </c>
      <c r="Q30" s="5">
        <v>36050</v>
      </c>
      <c r="S30" s="5">
        <v>11319143133</v>
      </c>
      <c r="U30" s="5">
        <v>14552892000</v>
      </c>
      <c r="W30" s="13">
        <f t="shared" si="0"/>
        <v>4.4543685910923649E-2</v>
      </c>
    </row>
    <row r="31" spans="1:23" ht="18.75" x14ac:dyDescent="0.45">
      <c r="A31" s="11" t="s">
        <v>37</v>
      </c>
      <c r="C31" s="5">
        <v>200000</v>
      </c>
      <c r="E31" s="5">
        <v>3173050712</v>
      </c>
      <c r="G31" s="5">
        <v>3208793400</v>
      </c>
      <c r="I31" s="5">
        <v>80000</v>
      </c>
      <c r="J31" s="5">
        <v>1250759622</v>
      </c>
      <c r="L31" s="5">
        <v>0</v>
      </c>
      <c r="M31" s="5">
        <v>0</v>
      </c>
      <c r="O31" s="5">
        <v>280000</v>
      </c>
      <c r="Q31" s="5">
        <v>16960</v>
      </c>
      <c r="S31" s="5">
        <v>4423810334</v>
      </c>
      <c r="U31" s="5">
        <v>4692711240</v>
      </c>
      <c r="W31" s="13">
        <f t="shared" si="0"/>
        <v>1.4363513145374889E-2</v>
      </c>
    </row>
    <row r="32" spans="1:23" ht="18.75" x14ac:dyDescent="0.45">
      <c r="A32" s="6" t="s">
        <v>38</v>
      </c>
      <c r="C32" s="6">
        <f>SUM(C11:$C$31)</f>
        <v>8720983</v>
      </c>
      <c r="E32" s="6">
        <f>SUM(E11:$E$31)</f>
        <v>102938378805</v>
      </c>
      <c r="G32" s="6">
        <f>SUM(G11:$G$31)</f>
        <v>104251447912</v>
      </c>
      <c r="I32" s="6">
        <f>SUM(I11:$I$31)</f>
        <v>4180194</v>
      </c>
      <c r="J32" s="6">
        <f>SUM(J11:$J$31)</f>
        <v>42256716538</v>
      </c>
      <c r="L32" s="6">
        <f>SUM(L11:$L$31)</f>
        <v>1040000</v>
      </c>
      <c r="M32" s="6">
        <f>SUM(M11:$M$31)</f>
        <v>10808578777</v>
      </c>
      <c r="O32" s="6">
        <f>SUM(O11:$O$31)</f>
        <v>11861177</v>
      </c>
      <c r="Q32" s="6">
        <f>SUM(Q11:$Q$31)</f>
        <v>315529</v>
      </c>
      <c r="S32" s="6">
        <f>SUM(S11:$S$31)</f>
        <v>134483182115</v>
      </c>
      <c r="U32" s="6">
        <f>SUM(U11:$U$31)</f>
        <v>138091502682</v>
      </c>
      <c r="W32" s="14">
        <f>SUM(W11:W31)</f>
        <v>0.42267231299692731</v>
      </c>
    </row>
    <row r="33" spans="3:23" ht="18.75" x14ac:dyDescent="0.45">
      <c r="C33" s="7"/>
      <c r="E33" s="7"/>
      <c r="G33" s="7"/>
      <c r="I33" s="7"/>
      <c r="J33" s="7"/>
      <c r="L33" s="7"/>
      <c r="M33" s="7"/>
      <c r="O33" s="7"/>
      <c r="Q33" s="7"/>
      <c r="S33" s="7"/>
      <c r="U33" s="7"/>
      <c r="W33" s="15"/>
    </row>
  </sheetData>
  <sheetProtection algorithmName="SHA-512" hashValue="k7fk4DpndLuhDUoFrw8xkTdsxGiHncXpdLsXHYIleDOevNSTSELlPJt3cxFFTdPKx5l0+B1ehhAXxbZHIcXq8w==" saltValue="MKuwshuGStK6tteABHETdA==" spinCount="100000" sheet="1" objects="1" scenarios="1"/>
  <autoFilter ref="A10:W32" xr:uid="{53D5FB31-5031-48F8-BDB4-CBBD87A95243}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2"/>
  <sheetViews>
    <sheetView rightToLeft="1" view="pageBreakPreview" zoomScale="60" zoomScaleNormal="100" workbookViewId="0">
      <selection activeCell="AE19" sqref="AE19"/>
    </sheetView>
  </sheetViews>
  <sheetFormatPr defaultRowHeight="18" x14ac:dyDescent="0.45"/>
  <cols>
    <col min="1" max="1" width="17" style="1" customWidth="1"/>
    <col min="2" max="2" width="1.375" style="1" customWidth="1"/>
    <col min="3" max="3" width="8.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7.125" style="1" customWidth="1"/>
    <col min="12" max="12" width="1.375" style="1" customWidth="1"/>
    <col min="13" max="13" width="7.125" style="1" customWidth="1"/>
    <col min="14" max="14" width="1.375" style="1" customWidth="1"/>
    <col min="15" max="15" width="11.375" style="1" customWidth="1"/>
    <col min="16" max="16" width="1.375" style="1" customWidth="1"/>
    <col min="17" max="17" width="18.5" style="1" customWidth="1"/>
    <col min="18" max="18" width="1.375" style="1" customWidth="1"/>
    <col min="19" max="19" width="18.5" style="1" customWidth="1"/>
    <col min="20" max="20" width="1.375" style="1" customWidth="1"/>
    <col min="21" max="21" width="11.375" style="1" customWidth="1"/>
    <col min="22" max="22" width="18.5" style="1" customWidth="1"/>
    <col min="23" max="23" width="1.375" style="1" customWidth="1"/>
    <col min="24" max="24" width="11.375" style="1" customWidth="1"/>
    <col min="25" max="25" width="18.5" style="1" customWidth="1"/>
    <col min="26" max="26" width="1.375" style="1" customWidth="1"/>
    <col min="27" max="27" width="11.375" style="1" customWidth="1"/>
    <col min="28" max="28" width="1.375" style="1" customWidth="1"/>
    <col min="29" max="29" width="11.375" style="1" customWidth="1"/>
    <col min="30" max="30" width="1.375" style="1" customWidth="1"/>
    <col min="31" max="31" width="18.5" style="1" customWidth="1"/>
    <col min="32" max="32" width="1.375" style="1" customWidth="1"/>
    <col min="33" max="33" width="18.5" style="1" customWidth="1"/>
    <col min="34" max="34" width="1.375" style="1" customWidth="1"/>
    <col min="35" max="35" width="8.5" style="16" customWidth="1"/>
    <col min="36" max="16384" width="9" style="1"/>
  </cols>
  <sheetData>
    <row r="1" spans="1:35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20.100000000000001" customHeight="1" x14ac:dyDescent="0.45">
      <c r="A2" s="28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35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5" spans="1:35" ht="21" x14ac:dyDescent="0.45">
      <c r="A5" s="29" t="s">
        <v>40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7" spans="1:35" ht="21" x14ac:dyDescent="0.45">
      <c r="C7" s="21" t="s">
        <v>41</v>
      </c>
      <c r="D7" s="22"/>
      <c r="E7" s="22"/>
      <c r="F7" s="22"/>
      <c r="G7" s="22"/>
      <c r="H7" s="22"/>
      <c r="I7" s="22"/>
      <c r="J7" s="22"/>
      <c r="K7" s="22"/>
      <c r="L7" s="22"/>
      <c r="M7" s="22"/>
      <c r="O7" s="21" t="s">
        <v>5</v>
      </c>
      <c r="P7" s="22"/>
      <c r="Q7" s="22"/>
      <c r="R7" s="22"/>
      <c r="S7" s="22"/>
      <c r="U7" s="21" t="s">
        <v>6</v>
      </c>
      <c r="V7" s="22"/>
      <c r="W7" s="22"/>
      <c r="X7" s="22"/>
      <c r="Y7" s="22"/>
      <c r="AA7" s="21" t="s">
        <v>7</v>
      </c>
      <c r="AB7" s="22"/>
      <c r="AC7" s="22"/>
      <c r="AD7" s="22"/>
      <c r="AE7" s="22"/>
      <c r="AF7" s="22"/>
      <c r="AG7" s="22"/>
      <c r="AH7" s="22"/>
      <c r="AI7" s="22"/>
    </row>
    <row r="8" spans="1:35" ht="18.75" x14ac:dyDescent="0.45">
      <c r="A8" s="23" t="s">
        <v>42</v>
      </c>
      <c r="C8" s="25" t="s">
        <v>43</v>
      </c>
      <c r="E8" s="25" t="s">
        <v>44</v>
      </c>
      <c r="G8" s="25" t="s">
        <v>45</v>
      </c>
      <c r="I8" s="25" t="s">
        <v>46</v>
      </c>
      <c r="K8" s="25" t="s">
        <v>47</v>
      </c>
      <c r="M8" s="25" t="s">
        <v>39</v>
      </c>
      <c r="O8" s="23" t="s">
        <v>9</v>
      </c>
      <c r="Q8" s="23" t="s">
        <v>10</v>
      </c>
      <c r="S8" s="23" t="s">
        <v>11</v>
      </c>
      <c r="U8" s="23" t="s">
        <v>12</v>
      </c>
      <c r="V8" s="20"/>
      <c r="X8" s="23" t="s">
        <v>13</v>
      </c>
      <c r="Y8" s="20"/>
      <c r="AA8" s="23" t="s">
        <v>9</v>
      </c>
      <c r="AC8" s="25" t="s">
        <v>48</v>
      </c>
      <c r="AE8" s="23" t="s">
        <v>10</v>
      </c>
      <c r="AG8" s="23" t="s">
        <v>11</v>
      </c>
      <c r="AI8" s="26" t="s">
        <v>15</v>
      </c>
    </row>
    <row r="9" spans="1:35" ht="18.75" x14ac:dyDescent="0.45">
      <c r="A9" s="24"/>
      <c r="C9" s="24"/>
      <c r="E9" s="24"/>
      <c r="G9" s="24"/>
      <c r="I9" s="24"/>
      <c r="K9" s="24"/>
      <c r="M9" s="24"/>
      <c r="O9" s="24"/>
      <c r="Q9" s="24"/>
      <c r="S9" s="24"/>
      <c r="U9" s="10" t="s">
        <v>9</v>
      </c>
      <c r="V9" s="10" t="s">
        <v>10</v>
      </c>
      <c r="X9" s="10" t="s">
        <v>9</v>
      </c>
      <c r="Y9" s="10" t="s">
        <v>16</v>
      </c>
      <c r="AA9" s="24"/>
      <c r="AC9" s="24"/>
      <c r="AE9" s="24"/>
      <c r="AG9" s="24"/>
      <c r="AI9" s="27"/>
    </row>
    <row r="10" spans="1:35" ht="37.5" x14ac:dyDescent="0.45">
      <c r="A10" s="11" t="s">
        <v>49</v>
      </c>
      <c r="C10" s="5" t="s">
        <v>50</v>
      </c>
      <c r="E10" s="5" t="s">
        <v>51</v>
      </c>
      <c r="G10" s="5" t="s">
        <v>52</v>
      </c>
      <c r="I10" s="5" t="s">
        <v>53</v>
      </c>
      <c r="K10" s="5" t="s">
        <v>54</v>
      </c>
      <c r="O10" s="5">
        <v>100000</v>
      </c>
      <c r="Q10" s="5">
        <v>100017875000</v>
      </c>
      <c r="S10" s="5">
        <v>99982125000</v>
      </c>
      <c r="U10" s="12">
        <v>0</v>
      </c>
      <c r="V10" s="12">
        <v>0</v>
      </c>
      <c r="W10" s="12"/>
      <c r="X10" s="12">
        <v>0</v>
      </c>
      <c r="Y10" s="12">
        <v>0</v>
      </c>
      <c r="Z10" s="5"/>
      <c r="AA10" s="5">
        <v>100000</v>
      </c>
      <c r="AC10" s="5">
        <v>1000000</v>
      </c>
      <c r="AE10" s="5">
        <v>100017875000</v>
      </c>
      <c r="AG10" s="5">
        <v>99982125000</v>
      </c>
      <c r="AI10" s="13">
        <f>AG10/'1'!$AB$3</f>
        <v>0.30602662156131627</v>
      </c>
    </row>
    <row r="11" spans="1:35" ht="18.75" x14ac:dyDescent="0.45">
      <c r="A11" s="6" t="s">
        <v>38</v>
      </c>
      <c r="O11" s="6">
        <f>SUM(O10:$O$10)</f>
        <v>100000</v>
      </c>
      <c r="Q11" s="6">
        <f>SUM(Q10:$Q$10)</f>
        <v>100017875000</v>
      </c>
      <c r="S11" s="6">
        <f>SUM(S10:$S$10)</f>
        <v>99982125000</v>
      </c>
      <c r="U11" s="6">
        <f>SUM(U10:$U$10)</f>
        <v>0</v>
      </c>
      <c r="V11" s="6">
        <f>SUM(V10:$V$10)</f>
        <v>0</v>
      </c>
      <c r="X11" s="6">
        <f>SUM(X10:$X$10)</f>
        <v>0</v>
      </c>
      <c r="Y11" s="6">
        <f>SUM(Y10:$Y$10)</f>
        <v>0</v>
      </c>
      <c r="AA11" s="6">
        <f>SUM(AA10:$AA$10)</f>
        <v>100000</v>
      </c>
      <c r="AC11" s="6">
        <f>SUM(AC10:$AC$10)</f>
        <v>1000000</v>
      </c>
      <c r="AE11" s="6">
        <f>SUM(AE10:$AE$10)</f>
        <v>100017875000</v>
      </c>
      <c r="AG11" s="6">
        <f>SUM(AG10:$AG$10)</f>
        <v>99982125000</v>
      </c>
      <c r="AI11" s="14">
        <f>SUM(AI10:$AI$10)</f>
        <v>0.30602662156131627</v>
      </c>
    </row>
    <row r="12" spans="1:35" ht="18.75" x14ac:dyDescent="0.45">
      <c r="O12" s="7"/>
      <c r="Q12" s="7"/>
      <c r="S12" s="7"/>
      <c r="U12" s="7"/>
      <c r="V12" s="7"/>
      <c r="X12" s="7"/>
      <c r="Y12" s="7"/>
      <c r="AA12" s="7"/>
      <c r="AC12" s="7"/>
      <c r="AE12" s="7"/>
      <c r="AG12" s="7"/>
      <c r="AI12" s="15"/>
    </row>
  </sheetData>
  <sheetProtection algorithmName="SHA-512" hashValue="0YwPv/Y/G6AvAPy4MwFocQ3nDngWFNtp8Fu4GjI+CUqDuN/ox6dhBOIXBraCGHkaOEdlB3dH5jlRZMQKfwkNjg==" saltValue="wZ+RWsBd6gn69Vv679dZdw==" spinCount="100000" sheet="1" objects="1" scenarios="1"/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rightToLeft="1" view="pageBreakPreview" zoomScale="60" zoomScaleNormal="100" workbookViewId="0">
      <selection activeCell="I38" sqref="I38"/>
    </sheetView>
  </sheetViews>
  <sheetFormatPr defaultRowHeight="18" x14ac:dyDescent="0.45"/>
  <cols>
    <col min="1" max="1" width="21.25" style="1" customWidth="1"/>
    <col min="2" max="2" width="1.375" style="1" customWidth="1"/>
    <col min="3" max="3" width="18.5" style="1" customWidth="1"/>
    <col min="4" max="4" width="1.375" style="1" customWidth="1"/>
    <col min="5" max="5" width="10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18.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8.5" style="1" customWidth="1"/>
    <col min="18" max="18" width="1.375" style="1" customWidth="1"/>
    <col min="19" max="19" width="10.625" style="16" customWidth="1"/>
    <col min="20" max="16384" width="9" style="1"/>
  </cols>
  <sheetData>
    <row r="1" spans="1:19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0.100000000000001" customHeight="1" x14ac:dyDescent="0.45">
      <c r="A2" s="28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5" spans="1:19" ht="21" x14ac:dyDescent="0.45">
      <c r="A5" s="29" t="s">
        <v>55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7" spans="1:19" ht="21" x14ac:dyDescent="0.45">
      <c r="C7" s="21" t="s">
        <v>56</v>
      </c>
      <c r="D7" s="22"/>
      <c r="E7" s="22"/>
      <c r="F7" s="22"/>
      <c r="G7" s="22"/>
      <c r="H7" s="22"/>
      <c r="I7" s="22"/>
      <c r="K7" s="2" t="s">
        <v>5</v>
      </c>
      <c r="M7" s="21" t="s">
        <v>6</v>
      </c>
      <c r="N7" s="22"/>
      <c r="O7" s="22"/>
      <c r="Q7" s="21" t="s">
        <v>7</v>
      </c>
      <c r="R7" s="22"/>
      <c r="S7" s="22"/>
    </row>
    <row r="8" spans="1:19" ht="42" x14ac:dyDescent="0.45">
      <c r="A8" s="2" t="s">
        <v>57</v>
      </c>
      <c r="C8" s="2" t="s">
        <v>58</v>
      </c>
      <c r="E8" s="2" t="s">
        <v>59</v>
      </c>
      <c r="G8" s="3" t="s">
        <v>60</v>
      </c>
      <c r="I8" s="3" t="s">
        <v>61</v>
      </c>
      <c r="K8" s="2" t="s">
        <v>62</v>
      </c>
      <c r="M8" s="2" t="s">
        <v>63</v>
      </c>
      <c r="O8" s="2" t="s">
        <v>64</v>
      </c>
      <c r="Q8" s="2" t="s">
        <v>62</v>
      </c>
      <c r="S8" s="17" t="s">
        <v>15</v>
      </c>
    </row>
    <row r="9" spans="1:19" ht="18.75" x14ac:dyDescent="0.45">
      <c r="A9" s="11" t="s">
        <v>65</v>
      </c>
      <c r="C9" s="5" t="s">
        <v>66</v>
      </c>
      <c r="E9" s="4" t="s">
        <v>67</v>
      </c>
      <c r="G9" s="5" t="s">
        <v>68</v>
      </c>
      <c r="I9" s="5" t="s">
        <v>69</v>
      </c>
      <c r="K9" s="5">
        <v>275616490</v>
      </c>
      <c r="M9" s="5">
        <v>41040137533</v>
      </c>
      <c r="O9" s="5">
        <v>40466657985</v>
      </c>
      <c r="Q9" s="5">
        <v>849096038</v>
      </c>
      <c r="S9" s="13">
        <f>Q9/'1'!$AB$3</f>
        <v>2.5989244766525918E-3</v>
      </c>
    </row>
    <row r="10" spans="1:19" ht="18.75" x14ac:dyDescent="0.45">
      <c r="A10" s="11" t="s">
        <v>65</v>
      </c>
      <c r="C10" s="5" t="s">
        <v>70</v>
      </c>
      <c r="E10" s="4" t="s">
        <v>71</v>
      </c>
      <c r="G10" s="5" t="s">
        <v>72</v>
      </c>
      <c r="I10" s="5" t="s">
        <v>73</v>
      </c>
      <c r="K10" s="5">
        <v>56400000000</v>
      </c>
      <c r="M10" s="5">
        <v>0</v>
      </c>
      <c r="O10" s="5">
        <v>39830000000</v>
      </c>
      <c r="Q10" s="5">
        <v>16570000000</v>
      </c>
      <c r="S10" s="13">
        <f>Q10/'1'!$AB$3</f>
        <v>5.0717676977469831E-2</v>
      </c>
    </row>
    <row r="11" spans="1:19" ht="18.75" x14ac:dyDescent="0.45">
      <c r="A11" s="11" t="s">
        <v>65</v>
      </c>
      <c r="C11" s="5" t="s">
        <v>74</v>
      </c>
      <c r="E11" s="4" t="s">
        <v>71</v>
      </c>
      <c r="G11" s="5" t="s">
        <v>75</v>
      </c>
      <c r="I11" s="5" t="s">
        <v>73</v>
      </c>
      <c r="K11" s="5">
        <v>38500000000</v>
      </c>
      <c r="M11" s="12">
        <v>0</v>
      </c>
      <c r="N11" s="12"/>
      <c r="O11" s="12">
        <v>0</v>
      </c>
      <c r="P11" s="5"/>
      <c r="Q11" s="5">
        <v>38500000000</v>
      </c>
      <c r="S11" s="13">
        <f>Q11/'1'!$AB$3</f>
        <v>0.11784131343588343</v>
      </c>
    </row>
    <row r="12" spans="1:19" ht="18.75" x14ac:dyDescent="0.45">
      <c r="A12" s="11" t="s">
        <v>76</v>
      </c>
      <c r="C12" s="5" t="s">
        <v>77</v>
      </c>
      <c r="E12" s="4" t="s">
        <v>78</v>
      </c>
      <c r="G12" s="5" t="s">
        <v>79</v>
      </c>
      <c r="I12" s="5" t="s">
        <v>69</v>
      </c>
      <c r="K12" s="5">
        <v>2948557270</v>
      </c>
      <c r="M12" s="5">
        <v>14205700391</v>
      </c>
      <c r="O12" s="5">
        <v>6318151572</v>
      </c>
      <c r="Q12" s="5">
        <v>10836106089</v>
      </c>
      <c r="S12" s="13">
        <f>Q12/'1'!$AB$3</f>
        <v>3.3167298027489196E-2</v>
      </c>
    </row>
    <row r="13" spans="1:19" ht="18.75" x14ac:dyDescent="0.45">
      <c r="A13" s="11" t="s">
        <v>76</v>
      </c>
      <c r="C13" s="5" t="s">
        <v>80</v>
      </c>
      <c r="E13" s="4" t="s">
        <v>71</v>
      </c>
      <c r="G13" s="5" t="s">
        <v>79</v>
      </c>
      <c r="I13" s="5" t="s">
        <v>81</v>
      </c>
      <c r="K13" s="5">
        <v>20000000000</v>
      </c>
      <c r="M13" s="5">
        <v>0</v>
      </c>
      <c r="O13" s="5">
        <v>2320000000</v>
      </c>
      <c r="Q13" s="5">
        <v>17680000000</v>
      </c>
      <c r="S13" s="13">
        <f>Q13/'1'!$AB$3</f>
        <v>5.4115179780426473E-2</v>
      </c>
    </row>
    <row r="14" spans="1:19" ht="18.75" x14ac:dyDescent="0.45">
      <c r="A14" s="6" t="s">
        <v>38</v>
      </c>
      <c r="K14" s="6">
        <f>SUM(K9:$K$13)</f>
        <v>118124173760</v>
      </c>
      <c r="M14" s="6">
        <f>SUM(M9:$M$13)</f>
        <v>55245837924</v>
      </c>
      <c r="O14" s="6">
        <f>SUM(O9:$O$13)</f>
        <v>88934809557</v>
      </c>
      <c r="Q14" s="6">
        <f>SUM(Q9:$Q$13)</f>
        <v>84435202127</v>
      </c>
      <c r="S14" s="14">
        <f>SUM(S9:S13)</f>
        <v>0.25844039269792152</v>
      </c>
    </row>
    <row r="15" spans="1:19" ht="18.75" x14ac:dyDescent="0.45">
      <c r="K15" s="7"/>
      <c r="M15" s="7"/>
      <c r="O15" s="7"/>
      <c r="Q15" s="7"/>
      <c r="S15" s="15"/>
    </row>
  </sheetData>
  <sheetProtection algorithmName="SHA-512" hashValue="4jlEv9MiULNGGnEEZfCe5uEmSaH23YwmmMtJq6i2jHWVh4rE3GDerNjoxGOiSJmuVicB0DxCY8TDJ02qTjuKqw==" saltValue="VfSfi/2Md1HGHnA4OTNXlw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view="pageBreakPreview" zoomScale="60" zoomScaleNormal="100" workbookViewId="0">
      <selection activeCell="T11" sqref="T11"/>
    </sheetView>
  </sheetViews>
  <sheetFormatPr defaultRowHeight="18" x14ac:dyDescent="0.45"/>
  <cols>
    <col min="1" max="1" width="49.75" style="1" customWidth="1"/>
    <col min="2" max="2" width="1.375" style="1" customWidth="1"/>
    <col min="3" max="3" width="11.375" style="1" customWidth="1"/>
    <col min="4" max="4" width="1.375" style="1" customWidth="1"/>
    <col min="5" max="5" width="21.25" style="1" customWidth="1"/>
    <col min="6" max="6" width="1.375" style="1" customWidth="1"/>
    <col min="7" max="7" width="11.375" style="16" customWidth="1"/>
    <col min="8" max="8" width="1.375" style="1" customWidth="1"/>
    <col min="9" max="9" width="11.375" style="16" customWidth="1"/>
    <col min="10" max="16384" width="9" style="1"/>
  </cols>
  <sheetData>
    <row r="1" spans="1:9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0.100000000000001" customHeight="1" x14ac:dyDescent="0.45">
      <c r="A2" s="28" t="s">
        <v>82</v>
      </c>
      <c r="B2" s="20"/>
      <c r="C2" s="20"/>
      <c r="D2" s="20"/>
      <c r="E2" s="20"/>
      <c r="F2" s="20"/>
      <c r="G2" s="20"/>
      <c r="H2" s="20"/>
      <c r="I2" s="20"/>
    </row>
    <row r="3" spans="1:9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</row>
    <row r="5" spans="1:9" ht="21" x14ac:dyDescent="0.45">
      <c r="A5" s="29" t="s">
        <v>83</v>
      </c>
      <c r="B5" s="20"/>
      <c r="C5" s="20"/>
      <c r="D5" s="20"/>
      <c r="E5" s="20"/>
      <c r="F5" s="20"/>
      <c r="G5" s="20"/>
      <c r="H5" s="20"/>
      <c r="I5" s="20"/>
    </row>
    <row r="7" spans="1:9" ht="42" x14ac:dyDescent="0.45">
      <c r="A7" s="2" t="s">
        <v>84</v>
      </c>
      <c r="C7" s="2" t="s">
        <v>85</v>
      </c>
      <c r="E7" s="2" t="s">
        <v>62</v>
      </c>
      <c r="G7" s="17" t="s">
        <v>86</v>
      </c>
      <c r="I7" s="17" t="s">
        <v>87</v>
      </c>
    </row>
    <row r="8" spans="1:9" ht="21" x14ac:dyDescent="0.45">
      <c r="A8" s="9" t="s">
        <v>88</v>
      </c>
      <c r="C8" s="5" t="s">
        <v>89</v>
      </c>
      <c r="E8" s="5">
        <v>3769663755</v>
      </c>
      <c r="G8" s="13">
        <f>E8/$E$12</f>
        <v>0.30692996716440241</v>
      </c>
      <c r="I8" s="13">
        <f>E8/'1'!$AB$3</f>
        <v>1.1538237093528423E-2</v>
      </c>
    </row>
    <row r="9" spans="1:9" ht="21" x14ac:dyDescent="0.45">
      <c r="A9" s="9" t="s">
        <v>90</v>
      </c>
      <c r="C9" s="5" t="s">
        <v>91</v>
      </c>
      <c r="E9" s="5">
        <v>2196914347</v>
      </c>
      <c r="G9" s="13">
        <f t="shared" ref="G9:G11" si="0">E9/$E$12</f>
        <v>0.17887506478352058</v>
      </c>
      <c r="I9" s="13">
        <f>E9/'1'!$AB$3</f>
        <v>6.72434473134068E-3</v>
      </c>
    </row>
    <row r="10" spans="1:9" ht="21" x14ac:dyDescent="0.45">
      <c r="A10" s="9" t="s">
        <v>92</v>
      </c>
      <c r="C10" s="5" t="s">
        <v>93</v>
      </c>
      <c r="E10" s="5">
        <v>6306056256</v>
      </c>
      <c r="G10" s="13">
        <f t="shared" si="0"/>
        <v>0.51344569844557775</v>
      </c>
      <c r="I10" s="13">
        <f>E10/'1'!$AB$3</f>
        <v>1.9301661085911938E-2</v>
      </c>
    </row>
    <row r="11" spans="1:9" ht="21" x14ac:dyDescent="0.45">
      <c r="A11" s="9" t="s">
        <v>94</v>
      </c>
      <c r="C11" s="5" t="s">
        <v>95</v>
      </c>
      <c r="E11" s="5">
        <v>9202407</v>
      </c>
      <c r="G11" s="13">
        <f t="shared" si="0"/>
        <v>7.4926960649928493E-4</v>
      </c>
      <c r="I11" s="13">
        <f>E11/'1'!$AB$3</f>
        <v>2.8166850068871889E-5</v>
      </c>
    </row>
    <row r="12" spans="1:9" ht="21" x14ac:dyDescent="0.45">
      <c r="A12" s="2" t="s">
        <v>38</v>
      </c>
      <c r="E12" s="6">
        <f>SUM(E8:$E$11)</f>
        <v>12281836765</v>
      </c>
      <c r="G12" s="14">
        <f>SUM(G8:G11)</f>
        <v>1</v>
      </c>
      <c r="I12" s="14">
        <f>SUM(I8:I11)</f>
        <v>3.7592409760849918E-2</v>
      </c>
    </row>
    <row r="13" spans="1:9" ht="18.75" x14ac:dyDescent="0.45">
      <c r="E13" s="7"/>
      <c r="G13" s="15"/>
      <c r="I13" s="15"/>
    </row>
  </sheetData>
  <sheetProtection algorithmName="SHA-512" hashValue="3XDt3hSV4rwwLveZ3kftcFPgamqujD46ekGvznJLw4Rz3al/l8ZLmkSaD0GlqhHWclpj1QJ6cLLf3xU4Q5KRqA==" saltValue="EZqpb3CNHAFaX67nlYRB6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5"/>
  <sheetViews>
    <sheetView rightToLeft="1" view="pageBreakPreview" zoomScale="60" zoomScaleNormal="100" workbookViewId="0">
      <selection activeCell="J33" sqref="J33"/>
    </sheetView>
  </sheetViews>
  <sheetFormatPr defaultRowHeight="18" x14ac:dyDescent="0.45"/>
  <cols>
    <col min="1" max="1" width="21.2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8.5" style="1" customWidth="1"/>
    <col min="10" max="10" width="1.375" style="1" customWidth="1"/>
    <col min="11" max="11" width="14.2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4.25" style="1" customWidth="1"/>
    <col min="18" max="18" width="1.375" style="1" customWidth="1"/>
    <col min="19" max="19" width="18.5" style="1" customWidth="1"/>
    <col min="20" max="16384" width="9" style="1"/>
  </cols>
  <sheetData>
    <row r="1" spans="1:19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0.100000000000001" customHeight="1" x14ac:dyDescent="0.45">
      <c r="A2" s="28" t="s">
        <v>82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5" spans="1:19" ht="21" x14ac:dyDescent="0.45">
      <c r="A5" s="29" t="s">
        <v>99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7" spans="1:19" ht="21" x14ac:dyDescent="0.45">
      <c r="I7" s="21" t="s">
        <v>97</v>
      </c>
      <c r="J7" s="22"/>
      <c r="K7" s="22"/>
      <c r="L7" s="22"/>
      <c r="M7" s="22"/>
      <c r="O7" s="21" t="s">
        <v>7</v>
      </c>
      <c r="P7" s="22"/>
      <c r="Q7" s="22"/>
      <c r="R7" s="22"/>
      <c r="S7" s="22"/>
    </row>
    <row r="8" spans="1:19" ht="42" x14ac:dyDescent="0.45">
      <c r="A8" s="8" t="s">
        <v>84</v>
      </c>
      <c r="C8" s="3" t="s">
        <v>100</v>
      </c>
      <c r="E8" s="3" t="s">
        <v>46</v>
      </c>
      <c r="G8" s="3" t="s">
        <v>61</v>
      </c>
      <c r="I8" s="3" t="s">
        <v>101</v>
      </c>
      <c r="K8" s="3" t="s">
        <v>98</v>
      </c>
      <c r="M8" s="3" t="s">
        <v>102</v>
      </c>
      <c r="O8" s="3" t="s">
        <v>101</v>
      </c>
      <c r="Q8" s="3" t="s">
        <v>98</v>
      </c>
      <c r="S8" s="3" t="s">
        <v>102</v>
      </c>
    </row>
    <row r="9" spans="1:19" ht="18.75" x14ac:dyDescent="0.45">
      <c r="A9" s="4" t="s">
        <v>49</v>
      </c>
      <c r="C9" s="5" t="s">
        <v>103</v>
      </c>
      <c r="E9" s="5" t="s">
        <v>53</v>
      </c>
      <c r="G9" s="5" t="s">
        <v>54</v>
      </c>
      <c r="I9" s="5">
        <v>1549116066</v>
      </c>
      <c r="K9" s="5">
        <v>0</v>
      </c>
      <c r="M9" s="5">
        <v>1549116066</v>
      </c>
      <c r="O9" s="5">
        <v>2232664347</v>
      </c>
      <c r="Q9" s="5">
        <v>0</v>
      </c>
      <c r="S9" s="5">
        <v>2232664347</v>
      </c>
    </row>
    <row r="10" spans="1:19" ht="37.5" x14ac:dyDescent="0.45">
      <c r="A10" s="4" t="s">
        <v>104</v>
      </c>
      <c r="C10" s="5" t="s">
        <v>105</v>
      </c>
      <c r="E10" s="5" t="s">
        <v>106</v>
      </c>
      <c r="G10" s="5" t="s">
        <v>73</v>
      </c>
      <c r="I10" s="5">
        <v>705203107</v>
      </c>
      <c r="K10" s="5">
        <v>-7505924</v>
      </c>
      <c r="M10" s="5">
        <v>697697183</v>
      </c>
      <c r="O10" s="5">
        <v>4236444737</v>
      </c>
      <c r="Q10" s="5">
        <v>0</v>
      </c>
      <c r="S10" s="5">
        <v>4236444737</v>
      </c>
    </row>
    <row r="11" spans="1:19" ht="37.5" x14ac:dyDescent="0.45">
      <c r="A11" s="4" t="s">
        <v>107</v>
      </c>
      <c r="C11" s="5" t="s">
        <v>108</v>
      </c>
      <c r="E11" s="5" t="s">
        <v>109</v>
      </c>
      <c r="G11" s="5" t="s">
        <v>73</v>
      </c>
      <c r="I11" s="5">
        <v>712830120</v>
      </c>
      <c r="K11" s="5">
        <v>-13526825</v>
      </c>
      <c r="M11" s="5">
        <v>699303295</v>
      </c>
      <c r="O11" s="5">
        <v>1425660240</v>
      </c>
      <c r="Q11" s="5">
        <v>0</v>
      </c>
      <c r="S11" s="5">
        <v>1425660240</v>
      </c>
    </row>
    <row r="12" spans="1:19" ht="37.5" x14ac:dyDescent="0.45">
      <c r="A12" s="4" t="s">
        <v>110</v>
      </c>
      <c r="C12" s="5" t="s">
        <v>111</v>
      </c>
      <c r="E12" s="5" t="s">
        <v>112</v>
      </c>
      <c r="G12" s="5" t="s">
        <v>81</v>
      </c>
      <c r="I12" s="5">
        <v>297744640</v>
      </c>
      <c r="K12" s="5">
        <v>-1245171</v>
      </c>
      <c r="M12" s="5">
        <v>296499469</v>
      </c>
      <c r="O12" s="5">
        <v>603498043</v>
      </c>
      <c r="Q12" s="5">
        <v>0</v>
      </c>
      <c r="S12" s="5">
        <v>603498043</v>
      </c>
    </row>
    <row r="13" spans="1:19" ht="37.5" x14ac:dyDescent="0.45">
      <c r="A13" s="4" t="s">
        <v>113</v>
      </c>
      <c r="C13" s="5" t="s">
        <v>111</v>
      </c>
      <c r="E13" s="5" t="s">
        <v>114</v>
      </c>
      <c r="G13" s="5" t="s">
        <v>69</v>
      </c>
      <c r="I13" s="5">
        <v>25042541</v>
      </c>
      <c r="K13" s="5">
        <v>0</v>
      </c>
      <c r="M13" s="5">
        <v>25042541</v>
      </c>
      <c r="O13" s="5">
        <v>40453236</v>
      </c>
      <c r="Q13" s="5">
        <v>0</v>
      </c>
      <c r="S13" s="5">
        <v>40453236</v>
      </c>
    </row>
    <row r="14" spans="1:19" ht="18.75" x14ac:dyDescent="0.45">
      <c r="A14" s="6" t="s">
        <v>38</v>
      </c>
      <c r="I14" s="6">
        <f>SUM(I9:$I$13)</f>
        <v>3289936474</v>
      </c>
      <c r="K14" s="6">
        <f>SUM(K9:$K$13)</f>
        <v>-22277920</v>
      </c>
      <c r="M14" s="6">
        <f>SUM(M9:$M$13)</f>
        <v>3267658554</v>
      </c>
      <c r="O14" s="6">
        <f>SUM(O9:$O$13)</f>
        <v>8538720603</v>
      </c>
      <c r="Q14" s="6">
        <f>SUM(Q9:$Q$13)</f>
        <v>0</v>
      </c>
      <c r="S14" s="6">
        <f>SUM(S9:$S$13)</f>
        <v>8538720603</v>
      </c>
    </row>
    <row r="15" spans="1:19" ht="18.75" x14ac:dyDescent="0.45">
      <c r="I15" s="7"/>
      <c r="K15" s="7"/>
      <c r="M15" s="7"/>
      <c r="O15" s="7"/>
      <c r="Q15" s="7"/>
      <c r="S15" s="7"/>
    </row>
  </sheetData>
  <sheetProtection algorithmName="SHA-512" hashValue="9Ex8lng9/uBADc2YUdesNBz8wpsNyc0Fpsc9a7nm509+VsrW0ZaelqvDu6aCpkeZnBD2nZ7iOC6guFjUawQZKw==" saltValue="vuOTftPPD8ucR0bcBR33sg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4"/>
  <sheetViews>
    <sheetView rightToLeft="1" view="pageBreakPreview" zoomScale="60" zoomScaleNormal="100" workbookViewId="0">
      <selection activeCell="AB3" sqref="AB3"/>
    </sheetView>
  </sheetViews>
  <sheetFormatPr defaultRowHeight="18" x14ac:dyDescent="0.45"/>
  <cols>
    <col min="1" max="1" width="21.25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2.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0.100000000000001" customHeight="1" x14ac:dyDescent="0.45">
      <c r="A2" s="28" t="s">
        <v>82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5" spans="1:17" ht="21" x14ac:dyDescent="0.45">
      <c r="A5" s="29" t="s">
        <v>115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7" spans="1:17" ht="21" x14ac:dyDescent="0.45">
      <c r="C7" s="21" t="s">
        <v>97</v>
      </c>
      <c r="D7" s="22"/>
      <c r="E7" s="22"/>
      <c r="F7" s="22"/>
      <c r="G7" s="22"/>
      <c r="H7" s="22"/>
      <c r="I7" s="22"/>
      <c r="K7" s="21" t="s">
        <v>7</v>
      </c>
      <c r="L7" s="22"/>
      <c r="M7" s="22"/>
      <c r="N7" s="22"/>
      <c r="O7" s="22"/>
      <c r="P7" s="22"/>
      <c r="Q7" s="22"/>
    </row>
    <row r="8" spans="1:17" ht="42" x14ac:dyDescent="0.45">
      <c r="A8" s="8" t="s">
        <v>84</v>
      </c>
      <c r="C8" s="3" t="s">
        <v>9</v>
      </c>
      <c r="E8" s="3" t="s">
        <v>11</v>
      </c>
      <c r="G8" s="3" t="s">
        <v>116</v>
      </c>
      <c r="I8" s="3" t="s">
        <v>117</v>
      </c>
      <c r="K8" s="3" t="s">
        <v>9</v>
      </c>
      <c r="M8" s="3" t="s">
        <v>11</v>
      </c>
      <c r="O8" s="3" t="s">
        <v>116</v>
      </c>
      <c r="Q8" s="3" t="s">
        <v>117</v>
      </c>
    </row>
    <row r="9" spans="1:17" ht="18.75" x14ac:dyDescent="0.45">
      <c r="A9" s="4" t="s">
        <v>17</v>
      </c>
      <c r="C9" s="5">
        <v>1000000</v>
      </c>
      <c r="E9" s="5">
        <v>10064234100</v>
      </c>
      <c r="G9" s="5">
        <v>9959048738</v>
      </c>
      <c r="I9" s="5">
        <v>105185362</v>
      </c>
      <c r="K9" s="5">
        <v>1000000</v>
      </c>
      <c r="M9" s="5">
        <v>10064234100</v>
      </c>
      <c r="O9" s="5">
        <v>9959048738</v>
      </c>
      <c r="Q9" s="5">
        <v>105185362</v>
      </c>
    </row>
    <row r="10" spans="1:17" ht="18.75" x14ac:dyDescent="0.45">
      <c r="A10" s="4" t="s">
        <v>21</v>
      </c>
      <c r="C10" s="5">
        <v>40000</v>
      </c>
      <c r="E10" s="5">
        <v>744344677</v>
      </c>
      <c r="G10" s="5">
        <v>688186851</v>
      </c>
      <c r="I10" s="5">
        <v>56157826</v>
      </c>
      <c r="K10" s="5">
        <v>40000</v>
      </c>
      <c r="M10" s="5">
        <v>744344677</v>
      </c>
      <c r="O10" s="5">
        <v>688186851</v>
      </c>
      <c r="Q10" s="5">
        <v>56157826</v>
      </c>
    </row>
    <row r="11" spans="1:17" ht="18.75" x14ac:dyDescent="0.45">
      <c r="A11" s="6" t="s">
        <v>38</v>
      </c>
      <c r="C11" s="6">
        <f>SUM(C9:$C$10)</f>
        <v>1040000</v>
      </c>
      <c r="E11" s="6">
        <f>SUM(E9:$E$10)</f>
        <v>10808578777</v>
      </c>
      <c r="G11" s="6">
        <f>SUM(G9:$G$10)</f>
        <v>10647235589</v>
      </c>
      <c r="I11" s="6">
        <f>SUM(I9:$I$10)</f>
        <v>161343188</v>
      </c>
      <c r="K11" s="6">
        <f>SUM(K9:$K$10)</f>
        <v>1040000</v>
      </c>
      <c r="M11" s="6">
        <f>SUM(M9:$M$10)</f>
        <v>10808578777</v>
      </c>
      <c r="O11" s="6">
        <f>SUM(O9:$O$10)</f>
        <v>10647235589</v>
      </c>
      <c r="Q11" s="6">
        <f>SUM(Q9:$Q$10)</f>
        <v>161343188</v>
      </c>
    </row>
    <row r="12" spans="1:17" ht="18.75" x14ac:dyDescent="0.45">
      <c r="C12" s="7"/>
      <c r="E12" s="7"/>
      <c r="G12" s="7"/>
      <c r="I12" s="7"/>
      <c r="K12" s="7"/>
      <c r="M12" s="7"/>
      <c r="O12" s="7"/>
      <c r="Q12" s="7"/>
    </row>
    <row r="14" spans="1:17" ht="18.75" x14ac:dyDescent="0.45">
      <c r="A14" s="30" t="s">
        <v>118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</row>
  </sheetData>
  <sheetProtection algorithmName="SHA-512" hashValue="6nsYRzlnfOPowKYitfajBEpc2aIecsOiONoDckSBtCM/SIhebnWi4zRKTTegzU+Xhcd4H4IVzBIM4TDl+FgkSA==" saltValue="W42GtLnfQujeq/t8LCHyrQ==" spinCount="100000" sheet="1" objects="1" scenarios="1"/>
  <mergeCells count="7">
    <mergeCell ref="A14:Q1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3"/>
  <sheetViews>
    <sheetView rightToLeft="1" view="pageBreakPreview" zoomScale="60" zoomScaleNormal="100" workbookViewId="0">
      <selection activeCell="Q42" sqref="Q42"/>
    </sheetView>
  </sheetViews>
  <sheetFormatPr defaultRowHeight="18" x14ac:dyDescent="0.45"/>
  <cols>
    <col min="1" max="1" width="21.25" style="1" customWidth="1"/>
    <col min="2" max="2" width="1.375" style="1" customWidth="1"/>
    <col min="3" max="3" width="14.2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0.100000000000001" customHeight="1" x14ac:dyDescent="0.45">
      <c r="A2" s="28" t="s">
        <v>82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5" spans="1:17" ht="21" x14ac:dyDescent="0.45">
      <c r="A5" s="29" t="s">
        <v>119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7" spans="1:17" ht="21" x14ac:dyDescent="0.45">
      <c r="C7" s="21" t="s">
        <v>97</v>
      </c>
      <c r="D7" s="22"/>
      <c r="E7" s="22"/>
      <c r="F7" s="22"/>
      <c r="G7" s="22"/>
      <c r="H7" s="22"/>
      <c r="I7" s="22"/>
      <c r="K7" s="21" t="s">
        <v>7</v>
      </c>
      <c r="L7" s="22"/>
      <c r="M7" s="22"/>
      <c r="N7" s="22"/>
      <c r="O7" s="22"/>
      <c r="P7" s="22"/>
      <c r="Q7" s="22"/>
    </row>
    <row r="8" spans="1:17" ht="42" x14ac:dyDescent="0.45">
      <c r="A8" s="8" t="s">
        <v>84</v>
      </c>
      <c r="C8" s="3" t="s">
        <v>9</v>
      </c>
      <c r="E8" s="3" t="s">
        <v>11</v>
      </c>
      <c r="G8" s="3" t="s">
        <v>116</v>
      </c>
      <c r="I8" s="3" t="s">
        <v>120</v>
      </c>
      <c r="K8" s="3" t="s">
        <v>9</v>
      </c>
      <c r="M8" s="3" t="s">
        <v>11</v>
      </c>
      <c r="O8" s="3" t="s">
        <v>116</v>
      </c>
      <c r="Q8" s="3" t="s">
        <v>120</v>
      </c>
    </row>
    <row r="9" spans="1:17" ht="18.75" x14ac:dyDescent="0.45">
      <c r="A9" s="4" t="s">
        <v>49</v>
      </c>
      <c r="C9" s="5">
        <v>100000</v>
      </c>
      <c r="E9" s="5">
        <v>99982125000</v>
      </c>
      <c r="G9" s="5">
        <v>99982125000</v>
      </c>
      <c r="I9" s="5">
        <v>0</v>
      </c>
      <c r="K9" s="5">
        <v>100000</v>
      </c>
      <c r="M9" s="5">
        <v>99982125000</v>
      </c>
      <c r="O9" s="5">
        <v>100017875000</v>
      </c>
      <c r="Q9" s="5">
        <v>-35750000</v>
      </c>
    </row>
    <row r="10" spans="1:17" ht="18.75" x14ac:dyDescent="0.45">
      <c r="A10" s="4" t="s">
        <v>17</v>
      </c>
      <c r="C10" s="5">
        <v>1000000</v>
      </c>
      <c r="E10" s="5">
        <v>9990202500</v>
      </c>
      <c r="G10" s="5">
        <v>9444209752</v>
      </c>
      <c r="I10" s="5">
        <v>545992748</v>
      </c>
      <c r="K10" s="5">
        <v>1000000</v>
      </c>
      <c r="M10" s="5">
        <v>9990202500</v>
      </c>
      <c r="O10" s="5">
        <v>10019289248</v>
      </c>
      <c r="Q10" s="5">
        <v>-29086748</v>
      </c>
    </row>
    <row r="11" spans="1:17" ht="37.5" x14ac:dyDescent="0.45">
      <c r="A11" s="4" t="s">
        <v>18</v>
      </c>
      <c r="C11" s="5">
        <v>500000</v>
      </c>
      <c r="E11" s="5">
        <v>2693875500</v>
      </c>
      <c r="G11" s="5">
        <v>2647401585</v>
      </c>
      <c r="I11" s="5">
        <v>46473915</v>
      </c>
      <c r="K11" s="5">
        <v>500000</v>
      </c>
      <c r="M11" s="5">
        <v>2693875500</v>
      </c>
      <c r="O11" s="5">
        <v>2647401585</v>
      </c>
      <c r="Q11" s="5">
        <v>46473915</v>
      </c>
    </row>
    <row r="12" spans="1:17" ht="18.75" x14ac:dyDescent="0.45">
      <c r="A12" s="4" t="s">
        <v>19</v>
      </c>
      <c r="C12" s="5">
        <v>1000000</v>
      </c>
      <c r="E12" s="5">
        <v>3727687500</v>
      </c>
      <c r="G12" s="5">
        <v>3861884250</v>
      </c>
      <c r="I12" s="5">
        <v>-134196750</v>
      </c>
      <c r="K12" s="5">
        <v>1000000</v>
      </c>
      <c r="M12" s="5">
        <v>3727687500</v>
      </c>
      <c r="O12" s="5">
        <v>3771181421</v>
      </c>
      <c r="Q12" s="5">
        <v>-43493921</v>
      </c>
    </row>
    <row r="13" spans="1:17" ht="18.75" x14ac:dyDescent="0.45">
      <c r="A13" s="4" t="s">
        <v>20</v>
      </c>
      <c r="C13" s="5">
        <v>150000</v>
      </c>
      <c r="E13" s="5">
        <v>3056703750</v>
      </c>
      <c r="G13" s="5">
        <v>2929962375</v>
      </c>
      <c r="I13" s="5">
        <v>126741375</v>
      </c>
      <c r="K13" s="5">
        <v>150000</v>
      </c>
      <c r="M13" s="5">
        <v>3056703750</v>
      </c>
      <c r="O13" s="5">
        <v>3080509555</v>
      </c>
      <c r="Q13" s="5">
        <v>-23805805</v>
      </c>
    </row>
    <row r="14" spans="1:17" ht="18.75" x14ac:dyDescent="0.45">
      <c r="A14" s="4" t="s">
        <v>21</v>
      </c>
      <c r="C14" s="5">
        <v>360000</v>
      </c>
      <c r="E14" s="5">
        <v>6480808380</v>
      </c>
      <c r="G14" s="5">
        <v>6233779568</v>
      </c>
      <c r="I14" s="5">
        <v>247028812</v>
      </c>
      <c r="K14" s="5">
        <v>360000</v>
      </c>
      <c r="M14" s="5">
        <v>6480808380</v>
      </c>
      <c r="O14" s="5">
        <v>6233779568</v>
      </c>
      <c r="Q14" s="5">
        <v>247028812</v>
      </c>
    </row>
    <row r="15" spans="1:17" ht="18.75" x14ac:dyDescent="0.45">
      <c r="A15" s="4" t="s">
        <v>22</v>
      </c>
      <c r="C15" s="5">
        <v>500000</v>
      </c>
      <c r="E15" s="5">
        <v>10238715000</v>
      </c>
      <c r="G15" s="5">
        <v>9950440500</v>
      </c>
      <c r="I15" s="5">
        <v>288274500</v>
      </c>
      <c r="K15" s="5">
        <v>500000</v>
      </c>
      <c r="M15" s="5">
        <v>10238715000</v>
      </c>
      <c r="O15" s="5">
        <v>9416255093</v>
      </c>
      <c r="Q15" s="5">
        <v>822459907</v>
      </c>
    </row>
    <row r="16" spans="1:17" ht="18.75" x14ac:dyDescent="0.45">
      <c r="A16" s="4" t="s">
        <v>23</v>
      </c>
      <c r="C16" s="5">
        <v>1300000</v>
      </c>
      <c r="E16" s="5">
        <v>6810236550</v>
      </c>
      <c r="G16" s="5">
        <v>7258129258</v>
      </c>
      <c r="I16" s="5">
        <v>-447892708</v>
      </c>
      <c r="K16" s="5">
        <v>1300000</v>
      </c>
      <c r="M16" s="5">
        <v>6810236550</v>
      </c>
      <c r="O16" s="5">
        <v>7258129258</v>
      </c>
      <c r="Q16" s="5">
        <v>-447892708</v>
      </c>
    </row>
    <row r="17" spans="1:17" ht="18.75" x14ac:dyDescent="0.45">
      <c r="A17" s="4" t="s">
        <v>24</v>
      </c>
      <c r="C17" s="5">
        <v>510000</v>
      </c>
      <c r="E17" s="5">
        <v>5840242560</v>
      </c>
      <c r="G17" s="5">
        <v>5358625335</v>
      </c>
      <c r="I17" s="5">
        <v>481617225</v>
      </c>
      <c r="K17" s="5">
        <v>510000</v>
      </c>
      <c r="M17" s="5">
        <v>5840242560</v>
      </c>
      <c r="O17" s="5">
        <v>5081570256</v>
      </c>
      <c r="Q17" s="5">
        <v>758672304</v>
      </c>
    </row>
    <row r="18" spans="1:17" ht="18.75" x14ac:dyDescent="0.45">
      <c r="A18" s="4" t="s">
        <v>25</v>
      </c>
      <c r="C18" s="5">
        <v>194</v>
      </c>
      <c r="E18" s="5">
        <v>2479996</v>
      </c>
      <c r="G18" s="5">
        <v>2396898</v>
      </c>
      <c r="I18" s="5">
        <v>83098</v>
      </c>
      <c r="K18" s="5">
        <v>194</v>
      </c>
      <c r="M18" s="5">
        <v>2479996</v>
      </c>
      <c r="O18" s="5">
        <v>2396898</v>
      </c>
      <c r="Q18" s="5">
        <v>83098</v>
      </c>
    </row>
    <row r="19" spans="1:17" ht="18.75" x14ac:dyDescent="0.45">
      <c r="A19" s="4" t="s">
        <v>26</v>
      </c>
      <c r="C19" s="5">
        <v>1500000</v>
      </c>
      <c r="E19" s="5">
        <v>15701019750</v>
      </c>
      <c r="G19" s="5">
        <v>18162174061</v>
      </c>
      <c r="I19" s="5">
        <v>-2461154311</v>
      </c>
      <c r="K19" s="5">
        <v>1500000</v>
      </c>
      <c r="M19" s="5">
        <v>15701019750</v>
      </c>
      <c r="O19" s="5">
        <v>18162174061</v>
      </c>
      <c r="Q19" s="5">
        <v>-2461154311</v>
      </c>
    </row>
    <row r="20" spans="1:17" ht="18.75" x14ac:dyDescent="0.45">
      <c r="A20" s="4" t="s">
        <v>27</v>
      </c>
      <c r="C20" s="5">
        <v>300000</v>
      </c>
      <c r="E20" s="5">
        <v>4452349950</v>
      </c>
      <c r="G20" s="5">
        <v>4747306578</v>
      </c>
      <c r="I20" s="5">
        <v>-294956628</v>
      </c>
      <c r="K20" s="5">
        <v>300000</v>
      </c>
      <c r="M20" s="5">
        <v>4452349950</v>
      </c>
      <c r="O20" s="5">
        <v>4747306578</v>
      </c>
      <c r="Q20" s="5">
        <v>-294956628</v>
      </c>
    </row>
    <row r="21" spans="1:17" ht="18.75" x14ac:dyDescent="0.45">
      <c r="A21" s="4" t="s">
        <v>28</v>
      </c>
      <c r="C21" s="5">
        <v>1000000</v>
      </c>
      <c r="E21" s="5">
        <v>12465387000</v>
      </c>
      <c r="G21" s="5">
        <v>12057826500</v>
      </c>
      <c r="I21" s="5">
        <v>407560500</v>
      </c>
      <c r="K21" s="5">
        <v>1000000</v>
      </c>
      <c r="M21" s="5">
        <v>12465387000</v>
      </c>
      <c r="O21" s="5">
        <v>11791193113</v>
      </c>
      <c r="Q21" s="5">
        <v>674193887</v>
      </c>
    </row>
    <row r="22" spans="1:17" ht="18.75" x14ac:dyDescent="0.45">
      <c r="A22" s="4" t="s">
        <v>29</v>
      </c>
      <c r="C22" s="5">
        <v>250000</v>
      </c>
      <c r="E22" s="5">
        <v>6384286125</v>
      </c>
      <c r="G22" s="5">
        <v>6359434875</v>
      </c>
      <c r="I22" s="5">
        <v>24851250</v>
      </c>
      <c r="K22" s="5">
        <v>250000</v>
      </c>
      <c r="M22" s="5">
        <v>6384286125</v>
      </c>
      <c r="O22" s="5">
        <v>5900842871</v>
      </c>
      <c r="Q22" s="5">
        <v>483443254</v>
      </c>
    </row>
    <row r="23" spans="1:17" ht="18.75" x14ac:dyDescent="0.45">
      <c r="A23" s="4" t="s">
        <v>30</v>
      </c>
      <c r="C23" s="5">
        <v>1000000</v>
      </c>
      <c r="E23" s="5">
        <v>7495137000</v>
      </c>
      <c r="G23" s="5">
        <v>7544839500</v>
      </c>
      <c r="I23" s="5">
        <v>-49702500</v>
      </c>
      <c r="K23" s="5">
        <v>1000000</v>
      </c>
      <c r="M23" s="5">
        <v>7495137000</v>
      </c>
      <c r="O23" s="5">
        <v>7384256575</v>
      </c>
      <c r="Q23" s="5">
        <v>110880425</v>
      </c>
    </row>
    <row r="24" spans="1:17" ht="18.75" x14ac:dyDescent="0.45">
      <c r="A24" s="4" t="s">
        <v>31</v>
      </c>
      <c r="C24" s="5">
        <v>115983</v>
      </c>
      <c r="E24" s="5">
        <v>5016394129</v>
      </c>
      <c r="G24" s="5">
        <v>4768514392</v>
      </c>
      <c r="I24" s="5">
        <v>247879737</v>
      </c>
      <c r="K24" s="5">
        <v>115983</v>
      </c>
      <c r="M24" s="5">
        <v>5016394129</v>
      </c>
      <c r="O24" s="5">
        <v>4885282237</v>
      </c>
      <c r="Q24" s="5">
        <v>131111892</v>
      </c>
    </row>
    <row r="25" spans="1:17" ht="18.75" x14ac:dyDescent="0.45">
      <c r="A25" s="4" t="s">
        <v>32</v>
      </c>
      <c r="C25" s="5">
        <v>500000</v>
      </c>
      <c r="E25" s="5">
        <v>4512987000</v>
      </c>
      <c r="G25" s="5">
        <v>4418552250</v>
      </c>
      <c r="I25" s="5">
        <v>94434750</v>
      </c>
      <c r="K25" s="5">
        <v>500000</v>
      </c>
      <c r="M25" s="5">
        <v>4512987000</v>
      </c>
      <c r="O25" s="5">
        <v>4546214941</v>
      </c>
      <c r="Q25" s="5">
        <v>-33227941</v>
      </c>
    </row>
    <row r="26" spans="1:17" ht="18.75" x14ac:dyDescent="0.45">
      <c r="A26" s="4" t="s">
        <v>33</v>
      </c>
      <c r="C26" s="5">
        <v>95000</v>
      </c>
      <c r="E26" s="5">
        <v>527890252</v>
      </c>
      <c r="G26" s="5">
        <v>553387635</v>
      </c>
      <c r="I26" s="5">
        <v>-25497383</v>
      </c>
      <c r="K26" s="5">
        <v>95000</v>
      </c>
      <c r="M26" s="5">
        <v>527890252</v>
      </c>
      <c r="O26" s="5">
        <v>501114602</v>
      </c>
      <c r="Q26" s="5">
        <v>26775650</v>
      </c>
    </row>
    <row r="27" spans="1:17" ht="18.75" x14ac:dyDescent="0.45">
      <c r="A27" s="4" t="s">
        <v>34</v>
      </c>
      <c r="C27" s="5">
        <v>300000</v>
      </c>
      <c r="E27" s="5">
        <v>3691901700</v>
      </c>
      <c r="G27" s="5">
        <v>3606114888</v>
      </c>
      <c r="I27" s="5">
        <v>85786812</v>
      </c>
      <c r="K27" s="5">
        <v>300000</v>
      </c>
      <c r="M27" s="5">
        <v>3691901700</v>
      </c>
      <c r="O27" s="5">
        <v>3640302391</v>
      </c>
      <c r="Q27" s="5">
        <v>51599309</v>
      </c>
    </row>
    <row r="28" spans="1:17" ht="18.75" x14ac:dyDescent="0.45">
      <c r="A28" s="4" t="s">
        <v>35</v>
      </c>
      <c r="C28" s="5">
        <v>800000</v>
      </c>
      <c r="E28" s="5">
        <v>9757594800</v>
      </c>
      <c r="G28" s="5">
        <v>10059786000</v>
      </c>
      <c r="I28" s="5">
        <v>-302191200</v>
      </c>
      <c r="K28" s="5">
        <v>800000</v>
      </c>
      <c r="M28" s="5">
        <v>9757594800</v>
      </c>
      <c r="O28" s="5">
        <v>9671028397</v>
      </c>
      <c r="Q28" s="5">
        <v>86566403</v>
      </c>
    </row>
    <row r="29" spans="1:17" ht="18.75" x14ac:dyDescent="0.45">
      <c r="A29" s="4" t="s">
        <v>36</v>
      </c>
      <c r="C29" s="5">
        <v>400000</v>
      </c>
      <c r="E29" s="5">
        <v>14552892000</v>
      </c>
      <c r="G29" s="5">
        <v>11371932000</v>
      </c>
      <c r="I29" s="5">
        <v>3180960000</v>
      </c>
      <c r="K29" s="5">
        <v>400000</v>
      </c>
      <c r="M29" s="5">
        <v>14552892000</v>
      </c>
      <c r="O29" s="5">
        <v>11319143133</v>
      </c>
      <c r="Q29" s="5">
        <v>3233748867</v>
      </c>
    </row>
    <row r="30" spans="1:17" ht="18.75" x14ac:dyDescent="0.45">
      <c r="A30" s="4" t="s">
        <v>37</v>
      </c>
      <c r="C30" s="5">
        <v>280000</v>
      </c>
      <c r="E30" s="5">
        <v>4692711240</v>
      </c>
      <c r="G30" s="5">
        <v>4459553022</v>
      </c>
      <c r="I30" s="5">
        <v>233158218</v>
      </c>
      <c r="K30" s="5">
        <v>280000</v>
      </c>
      <c r="M30" s="5">
        <v>4692711240</v>
      </c>
      <c r="O30" s="5">
        <v>4423810334</v>
      </c>
      <c r="Q30" s="5">
        <v>268900906</v>
      </c>
    </row>
    <row r="31" spans="1:17" ht="18.75" x14ac:dyDescent="0.45">
      <c r="A31" s="6" t="s">
        <v>38</v>
      </c>
      <c r="C31" s="6">
        <f>SUM(C9:$C$30)</f>
        <v>11961177</v>
      </c>
      <c r="E31" s="6">
        <f>SUM(E9:$E$30)</f>
        <v>238073627682</v>
      </c>
      <c r="G31" s="6">
        <f>SUM(G9:$G$30)</f>
        <v>235778376222</v>
      </c>
      <c r="I31" s="6">
        <f>SUM(I9:$I$30)</f>
        <v>2295251460</v>
      </c>
      <c r="K31" s="6">
        <f>SUM(K9:$K$30)</f>
        <v>11961177</v>
      </c>
      <c r="M31" s="6">
        <f>SUM(M9:$M$30)</f>
        <v>238073627682</v>
      </c>
      <c r="O31" s="6">
        <f>SUM(O9:$O$30)</f>
        <v>234501057115</v>
      </c>
      <c r="Q31" s="6">
        <f>SUM(Q9:$Q$30)</f>
        <v>3572570567</v>
      </c>
    </row>
    <row r="32" spans="1:17" ht="19.5" thickTop="1" x14ac:dyDescent="0.45">
      <c r="C32" s="7"/>
      <c r="E32" s="7"/>
      <c r="G32" s="7"/>
      <c r="I32" s="7"/>
      <c r="K32" s="7"/>
      <c r="M32" s="7"/>
      <c r="O32" s="7"/>
      <c r="Q32" s="7"/>
    </row>
    <row r="33" spans="1:17" ht="18.75" x14ac:dyDescent="0.45">
      <c r="A33" s="30" t="s">
        <v>118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</row>
  </sheetData>
  <sheetProtection algorithmName="SHA-512" hashValue="Wqp1nnnU3a959ugmAagQq5gaWJ3UwERvm813KZ40fm0RN506WTy/pg+ltqZS6eXO/qtRZZr5sHXaW9GwMiFvJw==" saltValue="ZGtEkI9vUl8pUGrbJMYxLQ==" spinCount="100000" sheet="1" objects="1" scenarios="1"/>
  <mergeCells count="7">
    <mergeCell ref="A33:Q3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31"/>
  <sheetViews>
    <sheetView rightToLeft="1" view="pageBreakPreview" zoomScale="60" zoomScaleNormal="100" workbookViewId="0">
      <selection activeCell="AA8" sqref="AA8"/>
    </sheetView>
  </sheetViews>
  <sheetFormatPr defaultRowHeight="18" x14ac:dyDescent="0.45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0.625" style="16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8" width="1.375" style="1" customWidth="1"/>
    <col min="19" max="19" width="17" style="1" customWidth="1"/>
    <col min="20" max="20" width="1.375" style="1" customWidth="1"/>
    <col min="21" max="21" width="10.625" style="16" customWidth="1"/>
    <col min="22" max="16384" width="9" style="1"/>
  </cols>
  <sheetData>
    <row r="1" spans="1:21" ht="20.100000000000001" customHeight="1" x14ac:dyDescent="0.45">
      <c r="A1" s="28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0.100000000000001" customHeight="1" x14ac:dyDescent="0.45">
      <c r="A2" s="28" t="s">
        <v>82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0.100000000000001" customHeight="1" x14ac:dyDescent="0.45">
      <c r="A3" s="28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5" spans="1:21" ht="21" x14ac:dyDescent="0.45">
      <c r="A5" s="29" t="s">
        <v>121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7" spans="1:21" ht="21" x14ac:dyDescent="0.45">
      <c r="C7" s="21" t="s">
        <v>97</v>
      </c>
      <c r="D7" s="22"/>
      <c r="E7" s="22"/>
      <c r="F7" s="22"/>
      <c r="G7" s="22"/>
      <c r="H7" s="22"/>
      <c r="I7" s="22"/>
      <c r="J7" s="22"/>
      <c r="K7" s="22"/>
      <c r="M7" s="21" t="s">
        <v>7</v>
      </c>
      <c r="N7" s="22"/>
      <c r="O7" s="22"/>
      <c r="P7" s="22"/>
      <c r="Q7" s="22"/>
      <c r="R7" s="22"/>
      <c r="S7" s="22"/>
      <c r="T7" s="22"/>
      <c r="U7" s="22"/>
    </row>
    <row r="8" spans="1:21" ht="42" x14ac:dyDescent="0.45">
      <c r="A8" s="2" t="s">
        <v>122</v>
      </c>
      <c r="C8" s="3" t="s">
        <v>96</v>
      </c>
      <c r="E8" s="3" t="s">
        <v>123</v>
      </c>
      <c r="G8" s="3" t="s">
        <v>124</v>
      </c>
      <c r="I8" s="3" t="s">
        <v>125</v>
      </c>
      <c r="K8" s="17" t="s">
        <v>126</v>
      </c>
      <c r="M8" s="3" t="s">
        <v>96</v>
      </c>
      <c r="O8" s="3" t="s">
        <v>123</v>
      </c>
      <c r="Q8" s="3" t="s">
        <v>124</v>
      </c>
      <c r="S8" s="3" t="s">
        <v>125</v>
      </c>
      <c r="U8" s="17" t="s">
        <v>126</v>
      </c>
    </row>
    <row r="9" spans="1:21" ht="18.75" x14ac:dyDescent="0.45">
      <c r="A9" s="4" t="s">
        <v>127</v>
      </c>
      <c r="C9" s="5">
        <v>0</v>
      </c>
      <c r="E9" s="5">
        <v>46473915</v>
      </c>
      <c r="G9" s="5">
        <v>0</v>
      </c>
      <c r="I9" s="5">
        <v>46473915</v>
      </c>
      <c r="K9" s="13">
        <f>I9/$I$30</f>
        <v>1.8918023385679866E-2</v>
      </c>
      <c r="M9" s="5">
        <v>0</v>
      </c>
      <c r="O9" s="5">
        <v>46473915</v>
      </c>
      <c r="Q9" s="5">
        <v>0</v>
      </c>
      <c r="S9" s="5">
        <v>46473915</v>
      </c>
      <c r="U9" s="13">
        <f>S9/$S$30</f>
        <v>1.2328397974052198E-2</v>
      </c>
    </row>
    <row r="10" spans="1:21" ht="18.75" x14ac:dyDescent="0.45">
      <c r="A10" s="4" t="s">
        <v>128</v>
      </c>
      <c r="C10" s="5">
        <v>0</v>
      </c>
      <c r="E10" s="5">
        <v>-134196750</v>
      </c>
      <c r="G10" s="5">
        <v>0</v>
      </c>
      <c r="I10" s="5">
        <v>-134196750</v>
      </c>
      <c r="K10" s="13">
        <f t="shared" ref="K10:K28" si="0">I10/$I$30</f>
        <v>-5.4627144168556373E-2</v>
      </c>
      <c r="M10" s="5">
        <v>0</v>
      </c>
      <c r="O10" s="5">
        <v>-43493921</v>
      </c>
      <c r="Q10" s="5">
        <v>0</v>
      </c>
      <c r="S10" s="5">
        <v>-43493921</v>
      </c>
      <c r="U10" s="13">
        <f t="shared" ref="U10:U29" si="1">S10/$S$30</f>
        <v>-1.1537878130989962E-2</v>
      </c>
    </row>
    <row r="11" spans="1:21" ht="18.75" x14ac:dyDescent="0.45">
      <c r="A11" s="4" t="s">
        <v>129</v>
      </c>
      <c r="C11" s="5">
        <v>0</v>
      </c>
      <c r="E11" s="5">
        <v>247879737</v>
      </c>
      <c r="G11" s="5">
        <v>0</v>
      </c>
      <c r="I11" s="5">
        <v>247879737</v>
      </c>
      <c r="K11" s="13">
        <f t="shared" si="0"/>
        <v>0.10090380079668723</v>
      </c>
      <c r="M11" s="5">
        <v>0</v>
      </c>
      <c r="O11" s="5">
        <v>131111892</v>
      </c>
      <c r="Q11" s="5">
        <v>0</v>
      </c>
      <c r="S11" s="5">
        <v>131111892</v>
      </c>
      <c r="U11" s="13">
        <f t="shared" si="1"/>
        <v>3.4780792272545803E-2</v>
      </c>
    </row>
    <row r="12" spans="1:21" ht="18.75" x14ac:dyDescent="0.45">
      <c r="A12" s="4" t="s">
        <v>130</v>
      </c>
      <c r="C12" s="5">
        <v>0</v>
      </c>
      <c r="E12" s="5">
        <v>126741375</v>
      </c>
      <c r="G12" s="5">
        <v>0</v>
      </c>
      <c r="I12" s="5">
        <v>126741375</v>
      </c>
      <c r="K12" s="13">
        <f t="shared" si="0"/>
        <v>5.1592302825858798E-2</v>
      </c>
      <c r="M12" s="5">
        <v>0</v>
      </c>
      <c r="O12" s="5">
        <v>-23805805</v>
      </c>
      <c r="Q12" s="5">
        <v>0</v>
      </c>
      <c r="S12" s="5">
        <v>-23805805</v>
      </c>
      <c r="U12" s="13">
        <f t="shared" si="1"/>
        <v>-6.3151003769035098E-3</v>
      </c>
    </row>
    <row r="13" spans="1:21" ht="18.75" x14ac:dyDescent="0.45">
      <c r="A13" s="4" t="s">
        <v>22</v>
      </c>
      <c r="C13" s="5">
        <v>0</v>
      </c>
      <c r="E13" s="5">
        <v>288274500</v>
      </c>
      <c r="G13" s="5">
        <v>0</v>
      </c>
      <c r="I13" s="5">
        <v>288274500</v>
      </c>
      <c r="K13" s="13">
        <f t="shared" si="0"/>
        <v>0.11734719858430628</v>
      </c>
      <c r="M13" s="5">
        <v>0</v>
      </c>
      <c r="O13" s="5">
        <v>822459907</v>
      </c>
      <c r="Q13" s="5">
        <v>0</v>
      </c>
      <c r="S13" s="5">
        <v>822459907</v>
      </c>
      <c r="U13" s="13">
        <f t="shared" si="1"/>
        <v>0.21817858579803226</v>
      </c>
    </row>
    <row r="14" spans="1:21" ht="18.75" x14ac:dyDescent="0.45">
      <c r="A14" s="4" t="s">
        <v>24</v>
      </c>
      <c r="C14" s="5">
        <v>0</v>
      </c>
      <c r="E14" s="5">
        <v>481617225</v>
      </c>
      <c r="G14" s="5">
        <v>0</v>
      </c>
      <c r="I14" s="5">
        <v>481617225</v>
      </c>
      <c r="K14" s="13">
        <f t="shared" si="0"/>
        <v>0.19605075073826345</v>
      </c>
      <c r="M14" s="5">
        <v>0</v>
      </c>
      <c r="O14" s="5">
        <v>758672304</v>
      </c>
      <c r="Q14" s="5">
        <v>0</v>
      </c>
      <c r="S14" s="5">
        <v>758672304</v>
      </c>
      <c r="U14" s="13">
        <f t="shared" si="1"/>
        <v>0.20125728799915207</v>
      </c>
    </row>
    <row r="15" spans="1:21" ht="18.75" x14ac:dyDescent="0.45">
      <c r="A15" s="4" t="s">
        <v>25</v>
      </c>
      <c r="C15" s="5">
        <v>0</v>
      </c>
      <c r="E15" s="5">
        <v>83098</v>
      </c>
      <c r="G15" s="5">
        <v>0</v>
      </c>
      <c r="I15" s="5">
        <v>83098</v>
      </c>
      <c r="K15" s="13">
        <f t="shared" si="0"/>
        <v>3.3826500463824182E-5</v>
      </c>
      <c r="M15" s="5">
        <v>0</v>
      </c>
      <c r="O15" s="5">
        <v>83098</v>
      </c>
      <c r="Q15" s="5">
        <v>0</v>
      </c>
      <c r="S15" s="5">
        <v>83098</v>
      </c>
      <c r="U15" s="13">
        <f t="shared" si="1"/>
        <v>2.2043875900013793E-5</v>
      </c>
    </row>
    <row r="16" spans="1:21" ht="18.75" x14ac:dyDescent="0.45">
      <c r="A16" s="4" t="s">
        <v>131</v>
      </c>
      <c r="C16" s="5">
        <v>0</v>
      </c>
      <c r="E16" s="5">
        <v>545992748</v>
      </c>
      <c r="G16" s="5">
        <v>105185362</v>
      </c>
      <c r="I16" s="5">
        <v>651178110</v>
      </c>
      <c r="K16" s="13">
        <f t="shared" si="0"/>
        <v>0.26507348720723911</v>
      </c>
      <c r="M16" s="5">
        <v>0</v>
      </c>
      <c r="O16" s="5">
        <v>-29086748</v>
      </c>
      <c r="Q16" s="5">
        <v>105185362</v>
      </c>
      <c r="S16" s="5">
        <v>76098614</v>
      </c>
      <c r="U16" s="13">
        <f t="shared" si="1"/>
        <v>2.0187109234627215E-2</v>
      </c>
    </row>
    <row r="17" spans="1:21" ht="18.75" x14ac:dyDescent="0.45">
      <c r="A17" s="4" t="s">
        <v>132</v>
      </c>
      <c r="C17" s="5">
        <v>0</v>
      </c>
      <c r="E17" s="5">
        <v>85786812</v>
      </c>
      <c r="G17" s="5">
        <v>0</v>
      </c>
      <c r="I17" s="5">
        <v>85786812</v>
      </c>
      <c r="K17" s="13">
        <f t="shared" si="0"/>
        <v>3.4921028615706728E-2</v>
      </c>
      <c r="M17" s="5">
        <v>0</v>
      </c>
      <c r="O17" s="5">
        <v>51599309</v>
      </c>
      <c r="Q17" s="5">
        <v>0</v>
      </c>
      <c r="S17" s="5">
        <v>51599309</v>
      </c>
      <c r="U17" s="13">
        <f t="shared" si="1"/>
        <v>1.3688040194980202E-2</v>
      </c>
    </row>
    <row r="18" spans="1:21" ht="18.75" x14ac:dyDescent="0.45">
      <c r="A18" s="4" t="s">
        <v>133</v>
      </c>
      <c r="C18" s="5">
        <v>0</v>
      </c>
      <c r="E18" s="5">
        <v>94434750</v>
      </c>
      <c r="G18" s="5">
        <v>0</v>
      </c>
      <c r="I18" s="5">
        <v>94434750</v>
      </c>
      <c r="K18" s="13">
        <f t="shared" si="0"/>
        <v>3.8441323674169303E-2</v>
      </c>
      <c r="M18" s="5">
        <v>0</v>
      </c>
      <c r="O18" s="5">
        <v>-33227941</v>
      </c>
      <c r="Q18" s="5">
        <v>0</v>
      </c>
      <c r="S18" s="5">
        <v>-33227941</v>
      </c>
      <c r="U18" s="13">
        <f t="shared" si="1"/>
        <v>-8.8145636214707959E-3</v>
      </c>
    </row>
    <row r="19" spans="1:21" ht="18.75" x14ac:dyDescent="0.45">
      <c r="A19" s="4" t="s">
        <v>134</v>
      </c>
      <c r="C19" s="5">
        <v>0</v>
      </c>
      <c r="E19" s="5">
        <v>247028812</v>
      </c>
      <c r="G19" s="5">
        <v>56157826</v>
      </c>
      <c r="I19" s="5">
        <v>303186638</v>
      </c>
      <c r="K19" s="13">
        <f t="shared" si="0"/>
        <v>0.12341744627948079</v>
      </c>
      <c r="M19" s="5">
        <v>0</v>
      </c>
      <c r="O19" s="5">
        <v>247028812</v>
      </c>
      <c r="Q19" s="5">
        <v>56157826</v>
      </c>
      <c r="S19" s="5">
        <v>303186638</v>
      </c>
      <c r="U19" s="13">
        <f t="shared" si="1"/>
        <v>8.0428032234402827E-2</v>
      </c>
    </row>
    <row r="20" spans="1:21" ht="18.75" x14ac:dyDescent="0.45">
      <c r="A20" s="4" t="s">
        <v>26</v>
      </c>
      <c r="C20" s="5">
        <v>0</v>
      </c>
      <c r="E20" s="5">
        <v>-2461154311</v>
      </c>
      <c r="G20" s="5">
        <v>0</v>
      </c>
      <c r="I20" s="5">
        <v>-2461154311</v>
      </c>
      <c r="K20" s="13">
        <f t="shared" si="0"/>
        <v>-1.0018560909117473</v>
      </c>
      <c r="M20" s="5">
        <v>0</v>
      </c>
      <c r="O20" s="5">
        <v>-2461154311</v>
      </c>
      <c r="Q20" s="5">
        <v>0</v>
      </c>
      <c r="S20" s="5">
        <v>-2461154311</v>
      </c>
      <c r="U20" s="13">
        <f t="shared" si="1"/>
        <v>-0.65288430771460149</v>
      </c>
    </row>
    <row r="21" spans="1:21" ht="18.75" x14ac:dyDescent="0.45">
      <c r="A21" s="4" t="s">
        <v>135</v>
      </c>
      <c r="C21" s="5">
        <v>0</v>
      </c>
      <c r="E21" s="5">
        <v>-294956628</v>
      </c>
      <c r="G21" s="5">
        <v>0</v>
      </c>
      <c r="I21" s="5">
        <v>-294956628</v>
      </c>
      <c r="K21" s="13">
        <f t="shared" si="0"/>
        <v>-0.12006727615405927</v>
      </c>
      <c r="M21" s="5">
        <v>0</v>
      </c>
      <c r="O21" s="5">
        <v>-294956628</v>
      </c>
      <c r="Q21" s="5">
        <v>0</v>
      </c>
      <c r="S21" s="5">
        <v>-294956628</v>
      </c>
      <c r="U21" s="13">
        <f t="shared" si="1"/>
        <v>-7.8244810988453803E-2</v>
      </c>
    </row>
    <row r="22" spans="1:21" ht="18.75" x14ac:dyDescent="0.45">
      <c r="A22" s="4" t="s">
        <v>136</v>
      </c>
      <c r="C22" s="5">
        <v>0</v>
      </c>
      <c r="E22" s="5">
        <v>407560500</v>
      </c>
      <c r="G22" s="5">
        <v>0</v>
      </c>
      <c r="I22" s="5">
        <v>407560500</v>
      </c>
      <c r="K22" s="13">
        <f t="shared" si="0"/>
        <v>0.16590466006746751</v>
      </c>
      <c r="M22" s="5">
        <v>0</v>
      </c>
      <c r="O22" s="5">
        <v>674193887</v>
      </c>
      <c r="Q22" s="5">
        <v>0</v>
      </c>
      <c r="S22" s="5">
        <v>674193887</v>
      </c>
      <c r="U22" s="13">
        <f t="shared" si="1"/>
        <v>0.17884722108325016</v>
      </c>
    </row>
    <row r="23" spans="1:21" ht="18.75" x14ac:dyDescent="0.45">
      <c r="A23" s="4" t="s">
        <v>137</v>
      </c>
      <c r="C23" s="5">
        <v>0</v>
      </c>
      <c r="E23" s="5">
        <v>24851250</v>
      </c>
      <c r="G23" s="5">
        <v>0</v>
      </c>
      <c r="I23" s="5">
        <v>24851250</v>
      </c>
      <c r="K23" s="13">
        <f t="shared" si="0"/>
        <v>1.0116137808991921E-2</v>
      </c>
      <c r="M23" s="5">
        <v>0</v>
      </c>
      <c r="O23" s="5">
        <v>483443254</v>
      </c>
      <c r="Q23" s="5">
        <v>0</v>
      </c>
      <c r="S23" s="5">
        <v>483443254</v>
      </c>
      <c r="U23" s="13">
        <f t="shared" si="1"/>
        <v>0.12824572307245477</v>
      </c>
    </row>
    <row r="24" spans="1:21" ht="18.75" x14ac:dyDescent="0.45">
      <c r="A24" s="4" t="s">
        <v>138</v>
      </c>
      <c r="C24" s="5">
        <v>0</v>
      </c>
      <c r="E24" s="5">
        <v>233158218</v>
      </c>
      <c r="G24" s="5">
        <v>0</v>
      </c>
      <c r="I24" s="5">
        <v>233158218</v>
      </c>
      <c r="K24" s="13">
        <f t="shared" si="0"/>
        <v>9.4911147913564947E-2</v>
      </c>
      <c r="M24" s="5">
        <v>0</v>
      </c>
      <c r="O24" s="5">
        <v>268900906</v>
      </c>
      <c r="Q24" s="5">
        <v>0</v>
      </c>
      <c r="S24" s="5">
        <v>268900906</v>
      </c>
      <c r="U24" s="13">
        <f t="shared" si="1"/>
        <v>7.1332862418653567E-2</v>
      </c>
    </row>
    <row r="25" spans="1:21" ht="18.75" x14ac:dyDescent="0.45">
      <c r="A25" s="4" t="s">
        <v>139</v>
      </c>
      <c r="C25" s="5">
        <v>0</v>
      </c>
      <c r="E25" s="5">
        <v>-49702500</v>
      </c>
      <c r="G25" s="5">
        <v>0</v>
      </c>
      <c r="I25" s="5">
        <v>-49702500</v>
      </c>
      <c r="K25" s="13">
        <f t="shared" si="0"/>
        <v>-2.0232275617983842E-2</v>
      </c>
      <c r="M25" s="5">
        <v>0</v>
      </c>
      <c r="O25" s="5">
        <v>110880425</v>
      </c>
      <c r="Q25" s="5">
        <v>0</v>
      </c>
      <c r="S25" s="5">
        <v>110880425</v>
      </c>
      <c r="U25" s="13">
        <f t="shared" si="1"/>
        <v>2.9413876729172627E-2</v>
      </c>
    </row>
    <row r="26" spans="1:21" ht="18.75" x14ac:dyDescent="0.45">
      <c r="A26" s="4" t="s">
        <v>140</v>
      </c>
      <c r="C26" s="5">
        <v>0</v>
      </c>
      <c r="E26" s="5">
        <v>-25497383</v>
      </c>
      <c r="G26" s="5">
        <v>0</v>
      </c>
      <c r="I26" s="5">
        <v>-25497383</v>
      </c>
      <c r="K26" s="13">
        <f t="shared" si="0"/>
        <v>-1.0379157595559494E-2</v>
      </c>
      <c r="M26" s="5">
        <v>0</v>
      </c>
      <c r="O26" s="5">
        <v>26775650</v>
      </c>
      <c r="Q26" s="5">
        <v>0</v>
      </c>
      <c r="S26" s="5">
        <v>26775650</v>
      </c>
      <c r="U26" s="13">
        <f t="shared" si="1"/>
        <v>7.1029279374016738E-3</v>
      </c>
    </row>
    <row r="27" spans="1:21" ht="18.75" x14ac:dyDescent="0.45">
      <c r="A27" s="4" t="s">
        <v>35</v>
      </c>
      <c r="C27" s="5">
        <v>0</v>
      </c>
      <c r="E27" s="5">
        <v>-302191200</v>
      </c>
      <c r="G27" s="5">
        <v>0</v>
      </c>
      <c r="I27" s="5">
        <v>-302191200</v>
      </c>
      <c r="K27" s="13">
        <f t="shared" si="0"/>
        <v>-0.12301223575734176</v>
      </c>
      <c r="M27" s="5">
        <v>0</v>
      </c>
      <c r="O27" s="5">
        <v>86566403</v>
      </c>
      <c r="Q27" s="5">
        <v>0</v>
      </c>
      <c r="S27" s="5">
        <v>86566403</v>
      </c>
      <c r="U27" s="13">
        <f t="shared" si="1"/>
        <v>2.2963958757642563E-2</v>
      </c>
    </row>
    <row r="28" spans="1:21" ht="18.75" x14ac:dyDescent="0.45">
      <c r="A28" s="4" t="s">
        <v>36</v>
      </c>
      <c r="C28" s="5">
        <v>0</v>
      </c>
      <c r="E28" s="5">
        <v>3180960000</v>
      </c>
      <c r="G28" s="5">
        <v>0</v>
      </c>
      <c r="I28" s="5">
        <v>3180960000</v>
      </c>
      <c r="K28" s="13">
        <f t="shared" si="0"/>
        <v>1.2948656395509659</v>
      </c>
      <c r="M28" s="5">
        <v>0</v>
      </c>
      <c r="O28" s="5">
        <v>3233748867</v>
      </c>
      <c r="Q28" s="5">
        <v>0</v>
      </c>
      <c r="S28" s="5">
        <v>3233748867</v>
      </c>
      <c r="U28" s="13">
        <f t="shared" si="1"/>
        <v>0.85783483015184736</v>
      </c>
    </row>
    <row r="29" spans="1:21" ht="18.75" x14ac:dyDescent="0.45">
      <c r="A29" s="4" t="s">
        <v>141</v>
      </c>
      <c r="C29" s="5">
        <v>0</v>
      </c>
      <c r="E29" s="5">
        <v>-447892708</v>
      </c>
      <c r="G29" s="5">
        <v>0</v>
      </c>
      <c r="I29" s="5">
        <v>-447892708</v>
      </c>
      <c r="K29" s="13">
        <f>I29/$I$30</f>
        <v>-0.18232259374359755</v>
      </c>
      <c r="M29" s="5">
        <v>0</v>
      </c>
      <c r="O29" s="5">
        <v>-447892708</v>
      </c>
      <c r="Q29" s="5">
        <v>0</v>
      </c>
      <c r="S29" s="5">
        <v>-447892708</v>
      </c>
      <c r="U29" s="13">
        <f t="shared" si="1"/>
        <v>-0.11881502890169576</v>
      </c>
    </row>
    <row r="30" spans="1:21" ht="18.75" x14ac:dyDescent="0.45">
      <c r="A30" s="6" t="s">
        <v>38</v>
      </c>
      <c r="C30" s="6">
        <f>SUM(C9:$C$29)</f>
        <v>0</v>
      </c>
      <c r="E30" s="6">
        <f>SUM(E9:$E$29)</f>
        <v>2295251460</v>
      </c>
      <c r="G30" s="6">
        <f>SUM(G9:$G$29)</f>
        <v>161343188</v>
      </c>
      <c r="I30" s="6">
        <f>SUM(I9:$I$29)</f>
        <v>2456594648</v>
      </c>
      <c r="K30" s="14">
        <f>SUM(K9:K29)</f>
        <v>1</v>
      </c>
      <c r="M30" s="6">
        <f>SUM(M9:$M$29)</f>
        <v>0</v>
      </c>
      <c r="O30" s="6">
        <f>SUM(O9:$O$29)</f>
        <v>3608320567</v>
      </c>
      <c r="Q30" s="6">
        <f>SUM(Q9:$Q$29)</f>
        <v>161343188</v>
      </c>
      <c r="S30" s="6">
        <f>SUM(S9:$S$29)</f>
        <v>3769663755</v>
      </c>
      <c r="U30" s="14">
        <f>SUM(U9:U29)</f>
        <v>0.99999999999999978</v>
      </c>
    </row>
    <row r="31" spans="1:21" ht="18.75" x14ac:dyDescent="0.45">
      <c r="C31" s="7"/>
      <c r="E31" s="7"/>
      <c r="G31" s="7"/>
      <c r="I31" s="7"/>
      <c r="K31" s="15"/>
      <c r="M31" s="7"/>
      <c r="O31" s="7"/>
      <c r="Q31" s="7"/>
      <c r="S31" s="7"/>
      <c r="U31" s="15"/>
    </row>
  </sheetData>
  <sheetProtection algorithmName="SHA-512" hashValue="c1LLL8+Nm/U1hfFF9zh+QLy6G7GRXMfN8E52J298cUYA/HEMcKSfF6SlgtDlsHArFLzV8BJPvmcVpuBQrbX+dQ==" saltValue="tQ3XQ/xnoTvwpWDFtYRfOw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0</vt:lpstr>
      <vt:lpstr>1</vt:lpstr>
      <vt:lpstr>3</vt:lpstr>
      <vt:lpstr>5</vt:lpstr>
      <vt:lpstr>7</vt:lpstr>
      <vt:lpstr>9</vt:lpstr>
      <vt:lpstr>10</vt:lpstr>
      <vt:lpstr>11</vt:lpstr>
      <vt:lpstr>12</vt:lpstr>
      <vt:lpstr>13</vt:lpstr>
      <vt:lpstr>14</vt:lpstr>
      <vt:lpstr>15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Yaser Mahmoudi Jam</cp:lastModifiedBy>
  <dcterms:created xsi:type="dcterms:W3CDTF">2022-05-29T03:48:29Z</dcterms:created>
  <dcterms:modified xsi:type="dcterms:W3CDTF">2022-05-29T05:40:47Z</dcterms:modified>
</cp:coreProperties>
</file>